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B2034\Desktop\"/>
    </mc:Choice>
  </mc:AlternateContent>
  <bookViews>
    <workbookView xWindow="0" yWindow="0" windowWidth="28800" windowHeight="12435"/>
  </bookViews>
  <sheets>
    <sheet name="SP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64" i="1" l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3" i="1"/>
  <c r="AY134" i="1"/>
  <c r="AY135" i="1"/>
  <c r="AY136" i="1"/>
  <c r="AY137" i="1"/>
  <c r="AY138" i="1"/>
  <c r="AY139" i="1"/>
  <c r="AY140" i="1"/>
  <c r="AY141" i="1"/>
  <c r="AY142" i="1"/>
  <c r="AY143" i="1"/>
  <c r="AY144" i="1"/>
  <c r="AY145" i="1"/>
  <c r="AY146" i="1"/>
  <c r="AY147" i="1"/>
  <c r="AY148" i="1"/>
  <c r="AY149" i="1"/>
  <c r="AY150" i="1"/>
  <c r="AY151" i="1"/>
  <c r="AY152" i="1"/>
  <c r="AY153" i="1"/>
  <c r="AY154" i="1"/>
  <c r="AY155" i="1"/>
  <c r="AY156" i="1"/>
  <c r="AY157" i="1"/>
  <c r="AY158" i="1"/>
  <c r="AY159" i="1"/>
  <c r="AY160" i="1"/>
  <c r="AY161" i="1"/>
  <c r="AY162" i="1"/>
  <c r="AY164" i="1"/>
  <c r="AY165" i="1"/>
  <c r="AY166" i="1"/>
  <c r="AY167" i="1"/>
  <c r="AY168" i="1"/>
  <c r="AY169" i="1"/>
  <c r="AY170" i="1"/>
  <c r="AY171" i="1"/>
  <c r="AY172" i="1"/>
  <c r="AY173" i="1"/>
  <c r="AY174" i="1"/>
  <c r="AY175" i="1"/>
  <c r="AY176" i="1"/>
  <c r="AY177" i="1"/>
  <c r="AY178" i="1"/>
  <c r="AY179" i="1"/>
  <c r="AY180" i="1"/>
  <c r="AY181" i="1"/>
  <c r="AY182" i="1"/>
  <c r="AY183" i="1"/>
  <c r="AY184" i="1"/>
  <c r="AY185" i="1"/>
  <c r="AY186" i="1"/>
  <c r="AY187" i="1"/>
  <c r="AY188" i="1"/>
  <c r="AY189" i="1"/>
  <c r="AY190" i="1"/>
  <c r="AY191" i="1"/>
  <c r="AY192" i="1"/>
  <c r="AY193" i="1"/>
  <c r="AY194" i="1"/>
  <c r="AY195" i="1"/>
  <c r="AY196" i="1"/>
  <c r="AY197" i="1"/>
  <c r="AY198" i="1"/>
  <c r="AY199" i="1"/>
  <c r="AY200" i="1"/>
  <c r="AY201" i="1"/>
  <c r="AY202" i="1"/>
  <c r="AY203" i="1"/>
  <c r="AY204" i="1"/>
  <c r="AY205" i="1"/>
  <c r="AY206" i="1"/>
  <c r="AY207" i="1"/>
  <c r="AY208" i="1"/>
  <c r="AY209" i="1"/>
  <c r="AY210" i="1"/>
  <c r="AY211" i="1"/>
  <c r="AY212" i="1"/>
  <c r="AY213" i="1"/>
  <c r="AY214" i="1"/>
  <c r="AY215" i="1"/>
  <c r="AY216" i="1"/>
  <c r="AY217" i="1"/>
  <c r="AY218" i="1"/>
  <c r="AY219" i="1"/>
  <c r="AY220" i="1"/>
  <c r="AY221" i="1"/>
  <c r="AY222" i="1"/>
  <c r="AY223" i="1"/>
  <c r="AY224" i="1"/>
  <c r="AY225" i="1"/>
  <c r="AY226" i="1"/>
  <c r="AY227" i="1"/>
  <c r="AY228" i="1"/>
  <c r="AY229" i="1"/>
  <c r="AY230" i="1"/>
  <c r="AY231" i="1"/>
  <c r="AY232" i="1"/>
  <c r="AY233" i="1"/>
  <c r="AY234" i="1"/>
  <c r="AY235" i="1"/>
  <c r="AY236" i="1"/>
  <c r="AY237" i="1"/>
  <c r="AY238" i="1"/>
  <c r="AY239" i="1"/>
  <c r="AY240" i="1"/>
  <c r="AY241" i="1"/>
  <c r="AY242" i="1"/>
  <c r="AY243" i="1"/>
  <c r="AY244" i="1"/>
  <c r="AY245" i="1"/>
  <c r="AY246" i="1"/>
  <c r="AY247" i="1"/>
  <c r="AY248" i="1"/>
  <c r="AY249" i="1"/>
  <c r="AY250" i="1"/>
  <c r="AY251" i="1"/>
  <c r="AY252" i="1"/>
  <c r="AY253" i="1"/>
  <c r="AY254" i="1"/>
  <c r="AY255" i="1"/>
  <c r="AY256" i="1"/>
  <c r="AY257" i="1"/>
  <c r="AY258" i="1"/>
  <c r="AY259" i="1"/>
  <c r="AY163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E114" i="1"/>
  <c r="BE115" i="1"/>
  <c r="BE116" i="1"/>
  <c r="BE117" i="1"/>
  <c r="BE118" i="1"/>
  <c r="BE119" i="1"/>
  <c r="BE120" i="1"/>
  <c r="BE121" i="1"/>
  <c r="BE122" i="1"/>
  <c r="BE123" i="1"/>
  <c r="BE124" i="1"/>
  <c r="BE125" i="1"/>
  <c r="BE126" i="1"/>
  <c r="BE127" i="1"/>
  <c r="BE128" i="1"/>
  <c r="BE129" i="1"/>
  <c r="BE130" i="1"/>
  <c r="BE131" i="1"/>
  <c r="BE132" i="1"/>
  <c r="BE133" i="1"/>
  <c r="BE134" i="1"/>
  <c r="BE135" i="1"/>
  <c r="BE136" i="1"/>
  <c r="BE137" i="1"/>
  <c r="BE138" i="1"/>
  <c r="BE139" i="1"/>
  <c r="BE140" i="1"/>
  <c r="BE141" i="1"/>
  <c r="BE142" i="1"/>
  <c r="BE143" i="1"/>
  <c r="BE144" i="1"/>
  <c r="BE145" i="1"/>
  <c r="BE146" i="1"/>
  <c r="BE147" i="1"/>
  <c r="BE148" i="1"/>
  <c r="BE149" i="1"/>
  <c r="BE150" i="1"/>
  <c r="BE151" i="1"/>
  <c r="BE152" i="1"/>
  <c r="BE153" i="1"/>
  <c r="BE154" i="1"/>
  <c r="BE155" i="1"/>
  <c r="BE156" i="1"/>
  <c r="BE157" i="1"/>
  <c r="BE158" i="1"/>
  <c r="BE159" i="1"/>
  <c r="BE160" i="1"/>
  <c r="BE161" i="1"/>
  <c r="BE162" i="1"/>
  <c r="BE163" i="1"/>
  <c r="BE165" i="1"/>
  <c r="BE166" i="1"/>
  <c r="BE167" i="1"/>
  <c r="BE168" i="1"/>
  <c r="BE169" i="1"/>
  <c r="BE170" i="1"/>
  <c r="BE171" i="1"/>
  <c r="BE172" i="1"/>
  <c r="BE173" i="1"/>
  <c r="BE174" i="1"/>
  <c r="BE175" i="1"/>
  <c r="BE176" i="1"/>
  <c r="BE177" i="1"/>
  <c r="BE178" i="1"/>
  <c r="BE179" i="1"/>
  <c r="BE180" i="1"/>
  <c r="BE181" i="1"/>
  <c r="BE182" i="1"/>
  <c r="BE183" i="1"/>
  <c r="BE184" i="1"/>
  <c r="BE185" i="1"/>
  <c r="BE186" i="1"/>
  <c r="BE187" i="1"/>
  <c r="BE188" i="1"/>
  <c r="BE189" i="1"/>
  <c r="BE190" i="1"/>
  <c r="BE191" i="1"/>
  <c r="BE192" i="1"/>
  <c r="BE193" i="1"/>
  <c r="BE194" i="1"/>
  <c r="BE195" i="1"/>
  <c r="BE196" i="1"/>
  <c r="BE197" i="1"/>
  <c r="BE198" i="1"/>
  <c r="BE199" i="1"/>
  <c r="BE200" i="1"/>
  <c r="BE201" i="1"/>
  <c r="BE202" i="1"/>
  <c r="BE203" i="1"/>
  <c r="BE204" i="1"/>
  <c r="BE205" i="1"/>
  <c r="BE206" i="1"/>
  <c r="BE207" i="1"/>
  <c r="BE208" i="1"/>
  <c r="BE209" i="1"/>
  <c r="BE210" i="1"/>
  <c r="BE211" i="1"/>
  <c r="BE212" i="1"/>
  <c r="BE213" i="1"/>
  <c r="BE214" i="1"/>
  <c r="BE215" i="1"/>
  <c r="BE216" i="1"/>
  <c r="BE217" i="1"/>
  <c r="BE218" i="1"/>
  <c r="BE219" i="1"/>
  <c r="BE220" i="1"/>
  <c r="BE221" i="1"/>
  <c r="BE222" i="1"/>
  <c r="BE223" i="1"/>
  <c r="BE224" i="1"/>
  <c r="BE225" i="1"/>
  <c r="BE226" i="1"/>
  <c r="BE227" i="1"/>
  <c r="BE228" i="1"/>
  <c r="BE229" i="1"/>
  <c r="BE230" i="1"/>
  <c r="BE231" i="1"/>
  <c r="BE232" i="1"/>
  <c r="BE233" i="1"/>
  <c r="BE234" i="1"/>
  <c r="BE235" i="1"/>
  <c r="BE236" i="1"/>
  <c r="BE237" i="1"/>
  <c r="BE238" i="1"/>
  <c r="BE239" i="1"/>
  <c r="BE240" i="1"/>
  <c r="BE241" i="1"/>
  <c r="BE242" i="1"/>
  <c r="BE243" i="1"/>
  <c r="BE244" i="1"/>
  <c r="BE245" i="1"/>
  <c r="BE246" i="1"/>
  <c r="BE247" i="1"/>
  <c r="BE248" i="1"/>
  <c r="BE249" i="1"/>
  <c r="BE250" i="1"/>
  <c r="BE251" i="1"/>
  <c r="BE252" i="1"/>
  <c r="BE253" i="1"/>
  <c r="BE254" i="1"/>
  <c r="BE255" i="1"/>
  <c r="BE256" i="1"/>
  <c r="BE257" i="1"/>
  <c r="BE258" i="1"/>
  <c r="BE259" i="1"/>
  <c r="BE164" i="1"/>
  <c r="E47" i="1"/>
  <c r="G47" i="1"/>
  <c r="AN110" i="1" l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E158" i="1"/>
  <c r="AG158" i="1" s="1"/>
  <c r="AE156" i="1"/>
  <c r="AE154" i="1"/>
  <c r="AG154" i="1" s="1"/>
  <c r="AE152" i="1"/>
  <c r="AE150" i="1"/>
  <c r="AG150" i="1" s="1"/>
  <c r="AE148" i="1"/>
  <c r="AE146" i="1"/>
  <c r="AF146" i="1" s="1"/>
  <c r="AE144" i="1"/>
  <c r="AF144" i="1" s="1"/>
  <c r="AE142" i="1"/>
  <c r="AG142" i="1" s="1"/>
  <c r="AE140" i="1"/>
  <c r="AE138" i="1"/>
  <c r="AE136" i="1"/>
  <c r="AE134" i="1"/>
  <c r="AE132" i="1"/>
  <c r="AG132" i="1" s="1"/>
  <c r="AE130" i="1"/>
  <c r="AF130" i="1" s="1"/>
  <c r="AE128" i="1"/>
  <c r="AE126" i="1"/>
  <c r="AE124" i="1"/>
  <c r="AG124" i="1" s="1"/>
  <c r="AE122" i="1"/>
  <c r="AF122" i="1" s="1"/>
  <c r="AE120" i="1"/>
  <c r="AE118" i="1"/>
  <c r="AE116" i="1"/>
  <c r="AG116" i="1" s="1"/>
  <c r="AE114" i="1"/>
  <c r="AF114" i="1" s="1"/>
  <c r="AE112" i="1"/>
  <c r="AE106" i="1"/>
  <c r="AE104" i="1"/>
  <c r="AE102" i="1"/>
  <c r="AE99" i="1"/>
  <c r="AE98" i="1"/>
  <c r="AE95" i="1"/>
  <c r="AG95" i="1" s="1"/>
  <c r="AE94" i="1"/>
  <c r="AE90" i="1"/>
  <c r="AE88" i="1"/>
  <c r="AE87" i="1"/>
  <c r="AG87" i="1" s="1"/>
  <c r="AE86" i="1"/>
  <c r="AF86" i="1" s="1"/>
  <c r="AE61" i="1"/>
  <c r="AG61" i="1" s="1"/>
  <c r="AE65" i="1"/>
  <c r="AE66" i="1"/>
  <c r="AF66" i="1" s="1"/>
  <c r="AE67" i="1"/>
  <c r="AG67" i="1" s="1"/>
  <c r="AE69" i="1"/>
  <c r="AE70" i="1"/>
  <c r="AG70" i="1" s="1"/>
  <c r="AE71" i="1"/>
  <c r="AF71" i="1" s="1"/>
  <c r="AE73" i="1"/>
  <c r="AG73" i="1" s="1"/>
  <c r="AE74" i="1"/>
  <c r="AE75" i="1"/>
  <c r="AE77" i="1"/>
  <c r="AG77" i="1" s="1"/>
  <c r="AE78" i="1"/>
  <c r="AF78" i="1" s="1"/>
  <c r="AE79" i="1"/>
  <c r="AE81" i="1"/>
  <c r="AE82" i="1"/>
  <c r="AG82" i="1" s="1"/>
  <c r="AE83" i="1"/>
  <c r="AG83" i="1" s="1"/>
  <c r="AE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60" i="1"/>
  <c r="AE236" i="1"/>
  <c r="AE237" i="1"/>
  <c r="AF237" i="1" s="1"/>
  <c r="AH237" i="1" s="1"/>
  <c r="AE238" i="1"/>
  <c r="AE239" i="1"/>
  <c r="AG239" i="1" s="1"/>
  <c r="AE240" i="1"/>
  <c r="AF240" i="1" s="1"/>
  <c r="AH240" i="1" s="1"/>
  <c r="AE241" i="1"/>
  <c r="AE242" i="1"/>
  <c r="AE243" i="1"/>
  <c r="AG243" i="1" s="1"/>
  <c r="AE244" i="1"/>
  <c r="AF244" i="1" s="1"/>
  <c r="AH244" i="1" s="1"/>
  <c r="AE245" i="1"/>
  <c r="AE246" i="1"/>
  <c r="AG246" i="1" s="1"/>
  <c r="AE247" i="1"/>
  <c r="AE248" i="1"/>
  <c r="AF248" i="1" s="1"/>
  <c r="AH248" i="1" s="1"/>
  <c r="AE249" i="1"/>
  <c r="AE250" i="1"/>
  <c r="AF250" i="1" s="1"/>
  <c r="AH250" i="1" s="1"/>
  <c r="AE251" i="1"/>
  <c r="AG251" i="1" s="1"/>
  <c r="AE252" i="1"/>
  <c r="AE253" i="1"/>
  <c r="AE254" i="1"/>
  <c r="AG254" i="1" s="1"/>
  <c r="AE255" i="1"/>
  <c r="AG255" i="1" s="1"/>
  <c r="AE256" i="1"/>
  <c r="AF256" i="1" s="1"/>
  <c r="AH256" i="1" s="1"/>
  <c r="AE257" i="1"/>
  <c r="AE258" i="1"/>
  <c r="AF258" i="1" s="1"/>
  <c r="AH258" i="1" s="1"/>
  <c r="AE259" i="1"/>
  <c r="AG259" i="1" s="1"/>
  <c r="AE235" i="1"/>
  <c r="AG235" i="1" s="1"/>
  <c r="AE211" i="1"/>
  <c r="AE212" i="1"/>
  <c r="AE213" i="1"/>
  <c r="AE214" i="1"/>
  <c r="AF214" i="1" s="1"/>
  <c r="AH214" i="1" s="1"/>
  <c r="AE215" i="1"/>
  <c r="AF215" i="1" s="1"/>
  <c r="AH215" i="1" s="1"/>
  <c r="AE216" i="1"/>
  <c r="AE217" i="1"/>
  <c r="AE218" i="1"/>
  <c r="AG218" i="1" s="1"/>
  <c r="AE219" i="1"/>
  <c r="AE220" i="1"/>
  <c r="AF220" i="1" s="1"/>
  <c r="AH220" i="1" s="1"/>
  <c r="AE221" i="1"/>
  <c r="AE222" i="1"/>
  <c r="AG222" i="1" s="1"/>
  <c r="AE223" i="1"/>
  <c r="AF223" i="1" s="1"/>
  <c r="AH223" i="1" s="1"/>
  <c r="AE224" i="1"/>
  <c r="AE225" i="1"/>
  <c r="AE226" i="1"/>
  <c r="AF226" i="1" s="1"/>
  <c r="AH226" i="1" s="1"/>
  <c r="AE227" i="1"/>
  <c r="AE228" i="1"/>
  <c r="AE229" i="1"/>
  <c r="AE230" i="1"/>
  <c r="AF230" i="1" s="1"/>
  <c r="AH230" i="1" s="1"/>
  <c r="AE231" i="1"/>
  <c r="AE232" i="1"/>
  <c r="AF232" i="1" s="1"/>
  <c r="AH232" i="1" s="1"/>
  <c r="AE233" i="1"/>
  <c r="AE234" i="1"/>
  <c r="AG234" i="1" s="1"/>
  <c r="AE210" i="1"/>
  <c r="AE186" i="1"/>
  <c r="AG186" i="1" s="1"/>
  <c r="AE187" i="1"/>
  <c r="AE188" i="1"/>
  <c r="AE189" i="1"/>
  <c r="AG189" i="1" s="1"/>
  <c r="AE190" i="1"/>
  <c r="AE191" i="1"/>
  <c r="AE192" i="1"/>
  <c r="AF192" i="1" s="1"/>
  <c r="AH192" i="1" s="1"/>
  <c r="AE193" i="1"/>
  <c r="AE194" i="1"/>
  <c r="AG194" i="1" s="1"/>
  <c r="AE195" i="1"/>
  <c r="AE196" i="1"/>
  <c r="AF196" i="1" s="1"/>
  <c r="AH196" i="1" s="1"/>
  <c r="AE197" i="1"/>
  <c r="AE198" i="1"/>
  <c r="AE199" i="1"/>
  <c r="AE200" i="1"/>
  <c r="AF200" i="1" s="1"/>
  <c r="AH200" i="1" s="1"/>
  <c r="AE201" i="1"/>
  <c r="AE202" i="1"/>
  <c r="AG202" i="1" s="1"/>
  <c r="AE203" i="1"/>
  <c r="AE204" i="1"/>
  <c r="AE205" i="1"/>
  <c r="AE206" i="1"/>
  <c r="AE207" i="1"/>
  <c r="AE208" i="1"/>
  <c r="AF208" i="1" s="1"/>
  <c r="AH208" i="1" s="1"/>
  <c r="AE209" i="1"/>
  <c r="AG209" i="1" s="1"/>
  <c r="AE185" i="1"/>
  <c r="AE161" i="1"/>
  <c r="AE162" i="1"/>
  <c r="AG162" i="1" s="1"/>
  <c r="AE163" i="1"/>
  <c r="AE164" i="1"/>
  <c r="AE165" i="1"/>
  <c r="AE166" i="1"/>
  <c r="AG166" i="1" s="1"/>
  <c r="AE167" i="1"/>
  <c r="AF167" i="1" s="1"/>
  <c r="AH167" i="1" s="1"/>
  <c r="AE168" i="1"/>
  <c r="AF168" i="1" s="1"/>
  <c r="AH168" i="1" s="1"/>
  <c r="AE169" i="1"/>
  <c r="AE170" i="1"/>
  <c r="AG170" i="1" s="1"/>
  <c r="AE171" i="1"/>
  <c r="AF171" i="1" s="1"/>
  <c r="AH171" i="1" s="1"/>
  <c r="AE172" i="1"/>
  <c r="AE173" i="1"/>
  <c r="AE174" i="1"/>
  <c r="AF174" i="1" s="1"/>
  <c r="AH174" i="1" s="1"/>
  <c r="AE175" i="1"/>
  <c r="AE176" i="1"/>
  <c r="AE177" i="1"/>
  <c r="AE178" i="1"/>
  <c r="AF178" i="1" s="1"/>
  <c r="AH178" i="1" s="1"/>
  <c r="AE179" i="1"/>
  <c r="AF179" i="1" s="1"/>
  <c r="AH179" i="1" s="1"/>
  <c r="AE180" i="1"/>
  <c r="AF180" i="1" s="1"/>
  <c r="AH180" i="1" s="1"/>
  <c r="AE181" i="1"/>
  <c r="AE182" i="1"/>
  <c r="AG182" i="1" s="1"/>
  <c r="AE183" i="1"/>
  <c r="AE184" i="1"/>
  <c r="AF184" i="1" s="1"/>
  <c r="AH184" i="1" s="1"/>
  <c r="AE160" i="1"/>
  <c r="AG160" i="1" s="1"/>
  <c r="AE137" i="1"/>
  <c r="AG137" i="1" s="1"/>
  <c r="AE139" i="1"/>
  <c r="AE141" i="1"/>
  <c r="AG141" i="1" s="1"/>
  <c r="AE143" i="1"/>
  <c r="AE145" i="1"/>
  <c r="AE147" i="1"/>
  <c r="AF147" i="1" s="1"/>
  <c r="AE149" i="1"/>
  <c r="AE151" i="1"/>
  <c r="AE153" i="1"/>
  <c r="AE155" i="1"/>
  <c r="AE157" i="1"/>
  <c r="AE159" i="1"/>
  <c r="AE135" i="1"/>
  <c r="AF135" i="1" s="1"/>
  <c r="AE111" i="1"/>
  <c r="AE113" i="1"/>
  <c r="AG113" i="1" s="1"/>
  <c r="AE115" i="1"/>
  <c r="AE117" i="1"/>
  <c r="AE119" i="1"/>
  <c r="AE121" i="1"/>
  <c r="AE123" i="1"/>
  <c r="AE125" i="1"/>
  <c r="AE127" i="1"/>
  <c r="AE129" i="1"/>
  <c r="AE131" i="1"/>
  <c r="AE133" i="1"/>
  <c r="AE110" i="1"/>
  <c r="AF110" i="1" s="1"/>
  <c r="AE89" i="1"/>
  <c r="AE91" i="1"/>
  <c r="AG91" i="1" s="1"/>
  <c r="AE92" i="1"/>
  <c r="AE93" i="1"/>
  <c r="AE96" i="1"/>
  <c r="AE97" i="1"/>
  <c r="AE100" i="1"/>
  <c r="AE101" i="1"/>
  <c r="AE103" i="1"/>
  <c r="AE105" i="1"/>
  <c r="AE107" i="1"/>
  <c r="AF107" i="1" s="1"/>
  <c r="AE108" i="1"/>
  <c r="AE109" i="1"/>
  <c r="AE85" i="1"/>
  <c r="AE62" i="1"/>
  <c r="AF62" i="1" s="1"/>
  <c r="AE63" i="1"/>
  <c r="AE64" i="1"/>
  <c r="AE68" i="1"/>
  <c r="AF68" i="1" s="1"/>
  <c r="AE72" i="1"/>
  <c r="AF72" i="1" s="1"/>
  <c r="AE76" i="1"/>
  <c r="AF76" i="1" s="1"/>
  <c r="AE80" i="1"/>
  <c r="AE84" i="1"/>
  <c r="AF84" i="1" s="1"/>
  <c r="AF251" i="1" l="1"/>
  <c r="AH251" i="1" s="1"/>
  <c r="AF239" i="1"/>
  <c r="AH239" i="1" s="1"/>
  <c r="AG237" i="1"/>
  <c r="AF82" i="1"/>
  <c r="AG76" i="1"/>
  <c r="AG256" i="1"/>
  <c r="AG135" i="1"/>
  <c r="AF67" i="1"/>
  <c r="AG244" i="1"/>
  <c r="AG110" i="1"/>
  <c r="AG68" i="1"/>
  <c r="AF243" i="1"/>
  <c r="AH243" i="1" s="1"/>
  <c r="AF83" i="1"/>
  <c r="AH83" i="1" s="1"/>
  <c r="AF61" i="1"/>
  <c r="AG258" i="1"/>
  <c r="AG215" i="1"/>
  <c r="AF259" i="1"/>
  <c r="AH259" i="1" s="1"/>
  <c r="AF160" i="1"/>
  <c r="AF77" i="1"/>
  <c r="AF80" i="1"/>
  <c r="AG80" i="1"/>
  <c r="AG64" i="1"/>
  <c r="AF64" i="1"/>
  <c r="AG103" i="1"/>
  <c r="AF103" i="1"/>
  <c r="AF96" i="1"/>
  <c r="AG96" i="1"/>
  <c r="AF172" i="1"/>
  <c r="AH172" i="1" s="1"/>
  <c r="AG172" i="1"/>
  <c r="AF164" i="1"/>
  <c r="AH164" i="1" s="1"/>
  <c r="AG164" i="1"/>
  <c r="AF185" i="1"/>
  <c r="AH185" i="1" s="1"/>
  <c r="AG185" i="1"/>
  <c r="AG206" i="1"/>
  <c r="AF206" i="1"/>
  <c r="AH206" i="1" s="1"/>
  <c r="AG198" i="1"/>
  <c r="AF198" i="1"/>
  <c r="AH198" i="1" s="1"/>
  <c r="AG190" i="1"/>
  <c r="AF190" i="1"/>
  <c r="AH190" i="1" s="1"/>
  <c r="AF224" i="1"/>
  <c r="AH224" i="1" s="1"/>
  <c r="AG224" i="1"/>
  <c r="AF216" i="1"/>
  <c r="AH216" i="1" s="1"/>
  <c r="AG216" i="1"/>
  <c r="AF242" i="1"/>
  <c r="AH242" i="1" s="1"/>
  <c r="AG242" i="1"/>
  <c r="AG238" i="1"/>
  <c r="AF238" i="1"/>
  <c r="AH238" i="1" s="1"/>
  <c r="AG81" i="1"/>
  <c r="AF81" i="1"/>
  <c r="AG75" i="1"/>
  <c r="AF75" i="1"/>
  <c r="AF65" i="1"/>
  <c r="AG65" i="1"/>
  <c r="AF88" i="1"/>
  <c r="AG88" i="1"/>
  <c r="AF254" i="1"/>
  <c r="AH254" i="1" s="1"/>
  <c r="AF63" i="1"/>
  <c r="AG63" i="1"/>
  <c r="AF108" i="1"/>
  <c r="AG108" i="1"/>
  <c r="AG101" i="1"/>
  <c r="AF101" i="1"/>
  <c r="AG93" i="1"/>
  <c r="AF93" i="1"/>
  <c r="AF127" i="1"/>
  <c r="AG127" i="1"/>
  <c r="AG119" i="1"/>
  <c r="AF119" i="1"/>
  <c r="AF111" i="1"/>
  <c r="AG111" i="1"/>
  <c r="AF155" i="1"/>
  <c r="AG155" i="1"/>
  <c r="AF139" i="1"/>
  <c r="AG139" i="1"/>
  <c r="AF183" i="1"/>
  <c r="AH183" i="1" s="1"/>
  <c r="AG183" i="1"/>
  <c r="AF175" i="1"/>
  <c r="AH175" i="1" s="1"/>
  <c r="AG175" i="1"/>
  <c r="AF163" i="1"/>
  <c r="AG163" i="1"/>
  <c r="AG205" i="1"/>
  <c r="AF205" i="1"/>
  <c r="AH205" i="1" s="1"/>
  <c r="AG201" i="1"/>
  <c r="AF201" i="1"/>
  <c r="AH201" i="1" s="1"/>
  <c r="AG197" i="1"/>
  <c r="AF197" i="1"/>
  <c r="AH197" i="1" s="1"/>
  <c r="AG193" i="1"/>
  <c r="AF193" i="1"/>
  <c r="AH193" i="1" s="1"/>
  <c r="AG210" i="1"/>
  <c r="AF210" i="1"/>
  <c r="AH210" i="1" s="1"/>
  <c r="AF231" i="1"/>
  <c r="AH231" i="1" s="1"/>
  <c r="AG231" i="1"/>
  <c r="AF227" i="1"/>
  <c r="AH227" i="1" s="1"/>
  <c r="AG227" i="1"/>
  <c r="AF219" i="1"/>
  <c r="AH219" i="1" s="1"/>
  <c r="AG219" i="1"/>
  <c r="AF211" i="1"/>
  <c r="AH211" i="1" s="1"/>
  <c r="AG211" i="1"/>
  <c r="AG257" i="1"/>
  <c r="AF257" i="1"/>
  <c r="AH257" i="1" s="1"/>
  <c r="AF253" i="1"/>
  <c r="AH253" i="1" s="1"/>
  <c r="AG253" i="1"/>
  <c r="AF249" i="1"/>
  <c r="AH249" i="1" s="1"/>
  <c r="AG249" i="1"/>
  <c r="AG245" i="1"/>
  <c r="AF245" i="1"/>
  <c r="AH245" i="1" s="1"/>
  <c r="AG241" i="1"/>
  <c r="AF241" i="1"/>
  <c r="AH241" i="1" s="1"/>
  <c r="AF60" i="1"/>
  <c r="AG60" i="1"/>
  <c r="AF79" i="1"/>
  <c r="AG79" i="1"/>
  <c r="AF74" i="1"/>
  <c r="AG74" i="1"/>
  <c r="AG69" i="1"/>
  <c r="AF69" i="1"/>
  <c r="AG90" i="1"/>
  <c r="AF90" i="1"/>
  <c r="AF99" i="1"/>
  <c r="AG99" i="1"/>
  <c r="AF112" i="1"/>
  <c r="AG112" i="1"/>
  <c r="AG120" i="1"/>
  <c r="AF120" i="1"/>
  <c r="AG128" i="1"/>
  <c r="AF128" i="1"/>
  <c r="AG136" i="1"/>
  <c r="AF136" i="1"/>
  <c r="AG152" i="1"/>
  <c r="AF152" i="1"/>
  <c r="AG250" i="1"/>
  <c r="AG167" i="1"/>
  <c r="AF209" i="1"/>
  <c r="AH209" i="1" s="1"/>
  <c r="AF70" i="1"/>
  <c r="AG144" i="1"/>
  <c r="AF246" i="1"/>
  <c r="AH246" i="1" s="1"/>
  <c r="AF189" i="1"/>
  <c r="AH189" i="1" s="1"/>
  <c r="AF252" i="1"/>
  <c r="AH252" i="1" s="1"/>
  <c r="AG252" i="1"/>
  <c r="AF236" i="1"/>
  <c r="AH236" i="1" s="1"/>
  <c r="AG236" i="1"/>
  <c r="AG248" i="1"/>
  <c r="AG240" i="1"/>
  <c r="AG72" i="1"/>
  <c r="AF235" i="1"/>
  <c r="AH235" i="1" s="1"/>
  <c r="AF73" i="1"/>
  <c r="AG85" i="1"/>
  <c r="AF85" i="1"/>
  <c r="AG247" i="1"/>
  <c r="AF247" i="1"/>
  <c r="AH247" i="1" s="1"/>
  <c r="AG84" i="1"/>
  <c r="AG78" i="1"/>
  <c r="AG71" i="1"/>
  <c r="AG62" i="1"/>
  <c r="AF255" i="1"/>
  <c r="AH255" i="1" s="1"/>
  <c r="AF116" i="1"/>
  <c r="AG180" i="1"/>
  <c r="AG179" i="1"/>
  <c r="AF158" i="1"/>
  <c r="AF138" i="1"/>
  <c r="AG138" i="1"/>
  <c r="AF100" i="1"/>
  <c r="AG100" i="1"/>
  <c r="AF92" i="1"/>
  <c r="AG92" i="1"/>
  <c r="AG133" i="1"/>
  <c r="AF133" i="1"/>
  <c r="AG125" i="1"/>
  <c r="AF125" i="1"/>
  <c r="AG117" i="1"/>
  <c r="AF117" i="1"/>
  <c r="AG153" i="1"/>
  <c r="AF153" i="1"/>
  <c r="AG145" i="1"/>
  <c r="AF145" i="1"/>
  <c r="AG204" i="1"/>
  <c r="AF204" i="1"/>
  <c r="AH204" i="1" s="1"/>
  <c r="AG188" i="1"/>
  <c r="AF188" i="1"/>
  <c r="AH188" i="1" s="1"/>
  <c r="AF94" i="1"/>
  <c r="AG94" i="1"/>
  <c r="AF102" i="1"/>
  <c r="AG102" i="1"/>
  <c r="AG192" i="1"/>
  <c r="AG174" i="1"/>
  <c r="AG146" i="1"/>
  <c r="AF222" i="1"/>
  <c r="AH222" i="1" s="1"/>
  <c r="AF170" i="1"/>
  <c r="AH170" i="1" s="1"/>
  <c r="AG105" i="1"/>
  <c r="AF105" i="1"/>
  <c r="AG97" i="1"/>
  <c r="AF97" i="1"/>
  <c r="AG131" i="1"/>
  <c r="AF131" i="1"/>
  <c r="AG123" i="1"/>
  <c r="AF123" i="1"/>
  <c r="AG115" i="1"/>
  <c r="AF115" i="1"/>
  <c r="AG159" i="1"/>
  <c r="AF159" i="1"/>
  <c r="AG151" i="1"/>
  <c r="AF151" i="1"/>
  <c r="AG143" i="1"/>
  <c r="AF143" i="1"/>
  <c r="AG181" i="1"/>
  <c r="AF181" i="1"/>
  <c r="AH181" i="1" s="1"/>
  <c r="AG177" i="1"/>
  <c r="AF177" i="1"/>
  <c r="AH177" i="1" s="1"/>
  <c r="AG173" i="1"/>
  <c r="AF173" i="1"/>
  <c r="AH173" i="1" s="1"/>
  <c r="AG169" i="1"/>
  <c r="AF169" i="1"/>
  <c r="AH169" i="1" s="1"/>
  <c r="AG165" i="1"/>
  <c r="AF165" i="1"/>
  <c r="AH165" i="1" s="1"/>
  <c r="AG161" i="1"/>
  <c r="AF161" i="1"/>
  <c r="AG207" i="1"/>
  <c r="AF207" i="1"/>
  <c r="AH207" i="1" s="1"/>
  <c r="AG203" i="1"/>
  <c r="AF203" i="1"/>
  <c r="AH203" i="1" s="1"/>
  <c r="AG199" i="1"/>
  <c r="AF199" i="1"/>
  <c r="AH199" i="1" s="1"/>
  <c r="AG195" i="1"/>
  <c r="AF195" i="1"/>
  <c r="AH195" i="1" s="1"/>
  <c r="AG191" i="1"/>
  <c r="AF191" i="1"/>
  <c r="AH191" i="1" s="1"/>
  <c r="AG187" i="1"/>
  <c r="AF187" i="1"/>
  <c r="AH187" i="1" s="1"/>
  <c r="AG233" i="1"/>
  <c r="AF233" i="1"/>
  <c r="AH233" i="1" s="1"/>
  <c r="AG229" i="1"/>
  <c r="AF229" i="1"/>
  <c r="AH229" i="1" s="1"/>
  <c r="AG225" i="1"/>
  <c r="AF225" i="1"/>
  <c r="AH225" i="1" s="1"/>
  <c r="AG221" i="1"/>
  <c r="AF221" i="1"/>
  <c r="AH221" i="1" s="1"/>
  <c r="AG217" i="1"/>
  <c r="AF217" i="1"/>
  <c r="AH217" i="1" s="1"/>
  <c r="AG213" i="1"/>
  <c r="AF213" i="1"/>
  <c r="AH213" i="1" s="1"/>
  <c r="AG104" i="1"/>
  <c r="AF104" i="1"/>
  <c r="AG140" i="1"/>
  <c r="AF140" i="1"/>
  <c r="AG148" i="1"/>
  <c r="AF148" i="1"/>
  <c r="AG156" i="1"/>
  <c r="AF156" i="1"/>
  <c r="AG230" i="1"/>
  <c r="AG208" i="1"/>
  <c r="AG130" i="1"/>
  <c r="AG114" i="1"/>
  <c r="AF234" i="1"/>
  <c r="AH234" i="1" s="1"/>
  <c r="AF218" i="1"/>
  <c r="AH218" i="1" s="1"/>
  <c r="AF182" i="1"/>
  <c r="AH182" i="1" s="1"/>
  <c r="AF166" i="1"/>
  <c r="AH166" i="1" s="1"/>
  <c r="AF154" i="1"/>
  <c r="AF124" i="1"/>
  <c r="AF91" i="1"/>
  <c r="AG109" i="1"/>
  <c r="AF109" i="1"/>
  <c r="AG89" i="1"/>
  <c r="AF89" i="1"/>
  <c r="AG129" i="1"/>
  <c r="AF129" i="1"/>
  <c r="AG121" i="1"/>
  <c r="AF121" i="1"/>
  <c r="AG157" i="1"/>
  <c r="AF157" i="1"/>
  <c r="AG149" i="1"/>
  <c r="AF149" i="1"/>
  <c r="AG176" i="1"/>
  <c r="AF176" i="1"/>
  <c r="AH176" i="1" s="1"/>
  <c r="AG228" i="1"/>
  <c r="AF228" i="1"/>
  <c r="AH228" i="1" s="1"/>
  <c r="AG212" i="1"/>
  <c r="AF212" i="1"/>
  <c r="AH212" i="1" s="1"/>
  <c r="AG98" i="1"/>
  <c r="AF98" i="1"/>
  <c r="AG106" i="1"/>
  <c r="AF106" i="1"/>
  <c r="AG118" i="1"/>
  <c r="AF118" i="1"/>
  <c r="AG126" i="1"/>
  <c r="AF126" i="1"/>
  <c r="AG134" i="1"/>
  <c r="AF134" i="1"/>
  <c r="AG220" i="1"/>
  <c r="AG214" i="1"/>
  <c r="AG200" i="1"/>
  <c r="AG184" i="1"/>
  <c r="AG178" i="1"/>
  <c r="AG107" i="1"/>
  <c r="AG86" i="1"/>
  <c r="AF162" i="1"/>
  <c r="AH162" i="1" s="1"/>
  <c r="AF142" i="1"/>
  <c r="AH142" i="1" s="1"/>
  <c r="AF132" i="1"/>
  <c r="AH132" i="1" s="1"/>
  <c r="AG232" i="1"/>
  <c r="AG226" i="1"/>
  <c r="AG196" i="1"/>
  <c r="AG168" i="1"/>
  <c r="AG122" i="1"/>
  <c r="AF202" i="1"/>
  <c r="AH202" i="1" s="1"/>
  <c r="AF194" i="1"/>
  <c r="AH194" i="1" s="1"/>
  <c r="AF186" i="1"/>
  <c r="AH186" i="1" s="1"/>
  <c r="AF150" i="1"/>
  <c r="AH150" i="1" s="1"/>
  <c r="AF95" i="1"/>
  <c r="AF87" i="1"/>
  <c r="AG223" i="1"/>
  <c r="AG171" i="1"/>
  <c r="AG147" i="1"/>
  <c r="AG66" i="1"/>
  <c r="AF113" i="1"/>
  <c r="AF137" i="1"/>
  <c r="AF141" i="1"/>
  <c r="AH141" i="1" s="1"/>
  <c r="AH161" i="1" l="1"/>
  <c r="AH61" i="1"/>
  <c r="AH114" i="1"/>
  <c r="AH78" i="1"/>
  <c r="AH84" i="1"/>
  <c r="AH68" i="1"/>
  <c r="AH122" i="1"/>
  <c r="AH146" i="1"/>
  <c r="AH62" i="1"/>
  <c r="AH71" i="1"/>
  <c r="AH158" i="1"/>
  <c r="AH159" i="1"/>
  <c r="AH160" i="1"/>
  <c r="AH163" i="1"/>
  <c r="AH157" i="1"/>
  <c r="AH147" i="1"/>
  <c r="AH77" i="1"/>
  <c r="AH144" i="1"/>
  <c r="AH135" i="1"/>
  <c r="AH107" i="1"/>
  <c r="AH110" i="1"/>
  <c r="AH87" i="1"/>
  <c r="AH130" i="1"/>
  <c r="AH156" i="1"/>
  <c r="AH140" i="1"/>
  <c r="AH143" i="1"/>
  <c r="AH123" i="1"/>
  <c r="AH97" i="1"/>
  <c r="AH85" i="1"/>
  <c r="AH120" i="1"/>
  <c r="AH69" i="1"/>
  <c r="AH82" i="1"/>
  <c r="AH66" i="1"/>
  <c r="AH94" i="1"/>
  <c r="AH92" i="1"/>
  <c r="AH138" i="1"/>
  <c r="AH116" i="1"/>
  <c r="AH72" i="1"/>
  <c r="AH136" i="1"/>
  <c r="AH93" i="1"/>
  <c r="AH65" i="1"/>
  <c r="AH95" i="1"/>
  <c r="AH91" i="1"/>
  <c r="AH137" i="1"/>
  <c r="AH86" i="1"/>
  <c r="AH124" i="1"/>
  <c r="AH148" i="1"/>
  <c r="AH104" i="1"/>
  <c r="AH151" i="1"/>
  <c r="AH131" i="1"/>
  <c r="AH105" i="1"/>
  <c r="AH102" i="1"/>
  <c r="AH70" i="1"/>
  <c r="AH152" i="1"/>
  <c r="AH128" i="1"/>
  <c r="AH101" i="1"/>
  <c r="AH88" i="1"/>
  <c r="AH76" i="1"/>
  <c r="AH96" i="1"/>
  <c r="AH115" i="1"/>
  <c r="AH100" i="1"/>
  <c r="AH73" i="1"/>
  <c r="AH90" i="1"/>
  <c r="AH113" i="1"/>
  <c r="AH126" i="1"/>
  <c r="AH106" i="1"/>
  <c r="AH129" i="1"/>
  <c r="AH109" i="1"/>
  <c r="AH154" i="1"/>
  <c r="AH153" i="1"/>
  <c r="AH125" i="1"/>
  <c r="AH112" i="1"/>
  <c r="AH74" i="1"/>
  <c r="AH139" i="1"/>
  <c r="AH111" i="1"/>
  <c r="AH127" i="1"/>
  <c r="AH63" i="1"/>
  <c r="AH81" i="1"/>
  <c r="AH103" i="1"/>
  <c r="AH119" i="1"/>
  <c r="AH80" i="1"/>
  <c r="AH67" i="1"/>
  <c r="AH134" i="1"/>
  <c r="AH118" i="1"/>
  <c r="AH98" i="1"/>
  <c r="AH149" i="1"/>
  <c r="AH121" i="1"/>
  <c r="AH89" i="1"/>
  <c r="AH145" i="1"/>
  <c r="AH117" i="1"/>
  <c r="AH133" i="1"/>
  <c r="AH99" i="1"/>
  <c r="AH79" i="1"/>
  <c r="AH155" i="1"/>
  <c r="AH108" i="1"/>
  <c r="AH75" i="1"/>
  <c r="AH64" i="1"/>
  <c r="G7" i="1"/>
  <c r="G8" i="1"/>
  <c r="M7" i="1"/>
  <c r="AM164" i="1" l="1"/>
  <c r="AZ164" i="1" s="1"/>
  <c r="AM225" i="1"/>
  <c r="AZ225" i="1" s="1"/>
  <c r="AM68" i="1"/>
  <c r="AZ68" i="1" s="1"/>
  <c r="AM227" i="1"/>
  <c r="AZ227" i="1" s="1"/>
  <c r="AM86" i="1"/>
  <c r="AZ86" i="1" s="1"/>
  <c r="AM139" i="1"/>
  <c r="AZ139" i="1" s="1"/>
  <c r="AM69" i="1"/>
  <c r="AZ69" i="1" s="1"/>
  <c r="AM162" i="1"/>
  <c r="AZ162" i="1" s="1"/>
  <c r="AM95" i="1"/>
  <c r="AZ95" i="1" s="1"/>
  <c r="AM82" i="1"/>
  <c r="AZ82" i="1" s="1"/>
  <c r="AM220" i="1"/>
  <c r="AZ220" i="1" s="1"/>
  <c r="AM213" i="1"/>
  <c r="AZ213" i="1" s="1"/>
  <c r="AM187" i="1"/>
  <c r="AZ187" i="1" s="1"/>
  <c r="AM200" i="1"/>
  <c r="AZ200" i="1" s="1"/>
  <c r="AM140" i="1"/>
  <c r="AZ140" i="1" s="1"/>
  <c r="AM79" i="1"/>
  <c r="AZ79" i="1" s="1"/>
  <c r="AM93" i="1"/>
  <c r="AZ93" i="1" s="1"/>
  <c r="AM250" i="1"/>
  <c r="AZ250" i="1" s="1"/>
  <c r="AM232" i="1"/>
  <c r="AZ232" i="1" s="1"/>
  <c r="AM167" i="1"/>
  <c r="AZ167" i="1" s="1"/>
  <c r="AM214" i="1"/>
  <c r="AZ214" i="1" s="1"/>
  <c r="AM122" i="1"/>
  <c r="AZ122" i="1" s="1"/>
  <c r="AM88" i="1"/>
  <c r="AZ88" i="1" s="1"/>
  <c r="AM102" i="1"/>
  <c r="AZ102" i="1" s="1"/>
  <c r="AM89" i="1"/>
  <c r="AZ89" i="1" s="1"/>
  <c r="AM248" i="1"/>
  <c r="AZ248" i="1" s="1"/>
  <c r="AM231" i="1"/>
  <c r="AZ231" i="1" s="1"/>
  <c r="AM155" i="1"/>
  <c r="AZ155" i="1" s="1"/>
  <c r="AM198" i="1"/>
  <c r="AZ198" i="1" s="1"/>
  <c r="AM72" i="1"/>
  <c r="AZ72" i="1" s="1"/>
  <c r="AM71" i="1"/>
  <c r="AZ71" i="1" s="1"/>
  <c r="AM109" i="1"/>
  <c r="AZ109" i="1" s="1"/>
  <c r="AM61" i="1"/>
  <c r="AZ61" i="1" s="1"/>
  <c r="AM240" i="1"/>
  <c r="AZ240" i="1" s="1"/>
  <c r="AM245" i="1"/>
  <c r="AZ245" i="1" s="1"/>
  <c r="AM181" i="1"/>
  <c r="AZ181" i="1" s="1"/>
  <c r="AM123" i="1"/>
  <c r="AZ123" i="1" s="1"/>
  <c r="AM110" i="1"/>
  <c r="AZ110" i="1" s="1"/>
  <c r="AH57" i="1"/>
  <c r="V7" i="1" s="1"/>
  <c r="AM96" i="1"/>
  <c r="AZ96" i="1" s="1"/>
  <c r="AM99" i="1"/>
  <c r="AZ99" i="1" s="1"/>
  <c r="AM106" i="1"/>
  <c r="AZ106" i="1" s="1"/>
  <c r="AM66" i="1"/>
  <c r="AZ66" i="1" s="1"/>
  <c r="AM73" i="1"/>
  <c r="AZ73" i="1" s="1"/>
  <c r="AM258" i="1"/>
  <c r="AZ258" i="1" s="1"/>
  <c r="AM238" i="1"/>
  <c r="AZ238" i="1" s="1"/>
  <c r="AM228" i="1"/>
  <c r="AZ228" i="1" s="1"/>
  <c r="AM199" i="1"/>
  <c r="AZ199" i="1" s="1"/>
  <c r="AM157" i="1"/>
  <c r="AZ157" i="1" s="1"/>
  <c r="AM119" i="1"/>
  <c r="AZ119" i="1" s="1"/>
  <c r="AM180" i="1"/>
  <c r="AZ180" i="1" s="1"/>
  <c r="AM128" i="1"/>
  <c r="AZ128" i="1" s="1"/>
  <c r="AM251" i="1"/>
  <c r="AZ251" i="1" s="1"/>
  <c r="AM203" i="1"/>
  <c r="AZ203" i="1" s="1"/>
  <c r="AM171" i="1"/>
  <c r="AZ171" i="1" s="1"/>
  <c r="AM143" i="1"/>
  <c r="AZ143" i="1" s="1"/>
  <c r="AM212" i="1"/>
  <c r="AZ212" i="1" s="1"/>
  <c r="AM184" i="1"/>
  <c r="AZ184" i="1" s="1"/>
  <c r="AM148" i="1"/>
  <c r="AZ148" i="1" s="1"/>
  <c r="AM104" i="1"/>
  <c r="AZ104" i="1" s="1"/>
  <c r="AM84" i="1"/>
  <c r="AZ84" i="1" s="1"/>
  <c r="AM64" i="1"/>
  <c r="AZ64" i="1" s="1"/>
  <c r="AM87" i="1"/>
  <c r="AZ87" i="1" s="1"/>
  <c r="AM67" i="1"/>
  <c r="AZ67" i="1" s="1"/>
  <c r="AM98" i="1"/>
  <c r="AZ98" i="1" s="1"/>
  <c r="AM74" i="1"/>
  <c r="AZ74" i="1" s="1"/>
  <c r="AM105" i="1"/>
  <c r="AZ105" i="1" s="1"/>
  <c r="AM85" i="1"/>
  <c r="AZ85" i="1" s="1"/>
  <c r="AM100" i="1"/>
  <c r="AZ100" i="1" s="1"/>
  <c r="AM80" i="1"/>
  <c r="AZ80" i="1" s="1"/>
  <c r="AM103" i="1"/>
  <c r="AZ103" i="1" s="1"/>
  <c r="AM83" i="1"/>
  <c r="AZ83" i="1" s="1"/>
  <c r="AM63" i="1"/>
  <c r="AZ63" i="1" s="1"/>
  <c r="AM90" i="1"/>
  <c r="AZ90" i="1" s="1"/>
  <c r="AM70" i="1"/>
  <c r="AZ70" i="1" s="1"/>
  <c r="AM101" i="1"/>
  <c r="AZ101" i="1" s="1"/>
  <c r="AM77" i="1"/>
  <c r="AZ77" i="1" s="1"/>
  <c r="AM224" i="1"/>
  <c r="AZ224" i="1" s="1"/>
  <c r="AM254" i="1"/>
  <c r="AZ254" i="1" s="1"/>
  <c r="AM242" i="1"/>
  <c r="AZ242" i="1" s="1"/>
  <c r="AM229" i="1"/>
  <c r="AZ229" i="1" s="1"/>
  <c r="AM205" i="1"/>
  <c r="AZ205" i="1" s="1"/>
  <c r="AM253" i="1"/>
  <c r="AZ253" i="1" s="1"/>
  <c r="AM241" i="1"/>
  <c r="AZ241" i="1" s="1"/>
  <c r="AM211" i="1"/>
  <c r="AZ211" i="1" s="1"/>
  <c r="AM189" i="1"/>
  <c r="AZ189" i="1" s="1"/>
  <c r="AM175" i="1"/>
  <c r="AZ175" i="1" s="1"/>
  <c r="AM159" i="1"/>
  <c r="AZ159" i="1" s="1"/>
  <c r="AM147" i="1"/>
  <c r="AZ147" i="1" s="1"/>
  <c r="AM131" i="1"/>
  <c r="AZ131" i="1" s="1"/>
  <c r="AM235" i="1"/>
  <c r="AZ235" i="1" s="1"/>
  <c r="AM222" i="1"/>
  <c r="AZ222" i="1" s="1"/>
  <c r="AM192" i="1"/>
  <c r="AZ192" i="1" s="1"/>
  <c r="AM170" i="1"/>
  <c r="AZ170" i="1" s="1"/>
  <c r="AM152" i="1"/>
  <c r="AZ152" i="1" s="1"/>
  <c r="AM132" i="1"/>
  <c r="AZ132" i="1" s="1"/>
  <c r="AM112" i="1"/>
  <c r="AZ112" i="1" s="1"/>
  <c r="AM256" i="1"/>
  <c r="AZ256" i="1" s="1"/>
  <c r="AM246" i="1"/>
  <c r="AZ246" i="1" s="1"/>
  <c r="AM233" i="1"/>
  <c r="AZ233" i="1" s="1"/>
  <c r="AM209" i="1"/>
  <c r="AZ209" i="1" s="1"/>
  <c r="AM257" i="1"/>
  <c r="AZ257" i="1" s="1"/>
  <c r="AM243" i="1"/>
  <c r="AZ243" i="1" s="1"/>
  <c r="AM219" i="1"/>
  <c r="AZ219" i="1" s="1"/>
  <c r="AM191" i="1"/>
  <c r="AZ191" i="1" s="1"/>
  <c r="AM179" i="1"/>
  <c r="AZ179" i="1" s="1"/>
  <c r="AM165" i="1"/>
  <c r="AZ165" i="1" s="1"/>
  <c r="AM149" i="1"/>
  <c r="AZ149" i="1" s="1"/>
  <c r="AM133" i="1"/>
  <c r="AZ133" i="1" s="1"/>
  <c r="AM117" i="1"/>
  <c r="AZ117" i="1" s="1"/>
  <c r="AM230" i="1"/>
  <c r="AZ230" i="1" s="1"/>
  <c r="AM194" i="1"/>
  <c r="AZ194" i="1" s="1"/>
  <c r="AM176" i="1"/>
  <c r="AZ176" i="1" s="1"/>
  <c r="AM154" i="1"/>
  <c r="AZ154" i="1" s="1"/>
  <c r="AM138" i="1"/>
  <c r="AZ138" i="1" s="1"/>
  <c r="AM120" i="1"/>
  <c r="AZ120" i="1" s="1"/>
  <c r="AM108" i="1"/>
  <c r="AZ108" i="1" s="1"/>
  <c r="AM92" i="1"/>
  <c r="AZ92" i="1" s="1"/>
  <c r="AM76" i="1"/>
  <c r="AZ76" i="1" s="1"/>
  <c r="AM107" i="1"/>
  <c r="AZ107" i="1" s="1"/>
  <c r="AM91" i="1"/>
  <c r="AZ91" i="1" s="1"/>
  <c r="AM75" i="1"/>
  <c r="AZ75" i="1" s="1"/>
  <c r="AM60" i="1"/>
  <c r="AZ60" i="1" s="1"/>
  <c r="AM94" i="1"/>
  <c r="AZ94" i="1" s="1"/>
  <c r="AM78" i="1"/>
  <c r="AZ78" i="1" s="1"/>
  <c r="AM62" i="1"/>
  <c r="AZ62" i="1" s="1"/>
  <c r="AM97" i="1"/>
  <c r="AZ97" i="1" s="1"/>
  <c r="AM81" i="1"/>
  <c r="AZ81" i="1" s="1"/>
  <c r="AM65" i="1"/>
  <c r="AZ65" i="1" s="1"/>
  <c r="AM216" i="1"/>
  <c r="AZ216" i="1" s="1"/>
  <c r="AM252" i="1"/>
  <c r="AZ252" i="1" s="1"/>
  <c r="AM244" i="1"/>
  <c r="AZ244" i="1" s="1"/>
  <c r="AM236" i="1"/>
  <c r="AZ236" i="1" s="1"/>
  <c r="AM221" i="1"/>
  <c r="AZ221" i="1" s="1"/>
  <c r="AM197" i="1"/>
  <c r="AZ197" i="1" s="1"/>
  <c r="AM259" i="1"/>
  <c r="AZ259" i="1" s="1"/>
  <c r="AM249" i="1"/>
  <c r="AZ249" i="1" s="1"/>
  <c r="AM237" i="1"/>
  <c r="AZ237" i="1" s="1"/>
  <c r="AM215" i="1"/>
  <c r="AZ215" i="1" s="1"/>
  <c r="AM195" i="1"/>
  <c r="AZ195" i="1" s="1"/>
  <c r="AM183" i="1"/>
  <c r="AZ183" i="1" s="1"/>
  <c r="AM173" i="1"/>
  <c r="AZ173" i="1" s="1"/>
  <c r="AM163" i="1"/>
  <c r="AZ163" i="1" s="1"/>
  <c r="AM151" i="1"/>
  <c r="AZ151" i="1" s="1"/>
  <c r="AM141" i="1"/>
  <c r="AZ141" i="1" s="1"/>
  <c r="AM127" i="1"/>
  <c r="AZ127" i="1" s="1"/>
  <c r="AM111" i="1"/>
  <c r="AZ111" i="1" s="1"/>
  <c r="AM210" i="1"/>
  <c r="AZ210" i="1" s="1"/>
  <c r="AM186" i="1"/>
  <c r="AZ186" i="1" s="1"/>
  <c r="AM172" i="1"/>
  <c r="AZ172" i="1" s="1"/>
  <c r="AM160" i="1"/>
  <c r="AZ160" i="1" s="1"/>
  <c r="AM144" i="1"/>
  <c r="AZ144" i="1" s="1"/>
  <c r="AM130" i="1"/>
  <c r="AZ130" i="1" s="1"/>
  <c r="AM116" i="1"/>
  <c r="AZ116" i="1" s="1"/>
  <c r="AM135" i="1"/>
  <c r="AZ135" i="1" s="1"/>
  <c r="AM125" i="1"/>
  <c r="AZ125" i="1" s="1"/>
  <c r="AM115" i="1"/>
  <c r="AZ115" i="1" s="1"/>
  <c r="AM204" i="1"/>
  <c r="AZ204" i="1" s="1"/>
  <c r="AM226" i="1"/>
  <c r="AZ226" i="1" s="1"/>
  <c r="AM206" i="1"/>
  <c r="AZ206" i="1" s="1"/>
  <c r="AM188" i="1"/>
  <c r="AZ188" i="1" s="1"/>
  <c r="AM178" i="1"/>
  <c r="AZ178" i="1" s="1"/>
  <c r="AM168" i="1"/>
  <c r="AZ168" i="1" s="1"/>
  <c r="AM156" i="1"/>
  <c r="AZ156" i="1" s="1"/>
  <c r="AM146" i="1"/>
  <c r="AZ146" i="1" s="1"/>
  <c r="AM136" i="1"/>
  <c r="AZ136" i="1" s="1"/>
  <c r="AM124" i="1"/>
  <c r="AZ124" i="1" s="1"/>
  <c r="AM114" i="1"/>
  <c r="AZ114" i="1" s="1"/>
  <c r="AM217" i="1"/>
  <c r="AZ217" i="1" s="1"/>
  <c r="AM201" i="1"/>
  <c r="AZ201" i="1" s="1"/>
  <c r="AM196" i="1"/>
  <c r="AZ196" i="1" s="1"/>
  <c r="AM255" i="1"/>
  <c r="AZ255" i="1" s="1"/>
  <c r="AM247" i="1"/>
  <c r="AZ247" i="1" s="1"/>
  <c r="AM239" i="1"/>
  <c r="AZ239" i="1" s="1"/>
  <c r="AM223" i="1"/>
  <c r="AZ223" i="1" s="1"/>
  <c r="AM207" i="1"/>
  <c r="AZ207" i="1" s="1"/>
  <c r="AM193" i="1"/>
  <c r="AZ193" i="1" s="1"/>
  <c r="AM185" i="1"/>
  <c r="AZ185" i="1" s="1"/>
  <c r="AM177" i="1"/>
  <c r="AZ177" i="1" s="1"/>
  <c r="AM169" i="1"/>
  <c r="AZ169" i="1" s="1"/>
  <c r="AM161" i="1"/>
  <c r="AZ161" i="1" s="1"/>
  <c r="AM153" i="1"/>
  <c r="AZ153" i="1" s="1"/>
  <c r="AM145" i="1"/>
  <c r="AZ145" i="1" s="1"/>
  <c r="AM137" i="1"/>
  <c r="AZ137" i="1" s="1"/>
  <c r="AM129" i="1"/>
  <c r="AZ129" i="1" s="1"/>
  <c r="AM121" i="1"/>
  <c r="AZ121" i="1" s="1"/>
  <c r="AM113" i="1"/>
  <c r="AZ113" i="1" s="1"/>
  <c r="AM208" i="1"/>
  <c r="AZ208" i="1" s="1"/>
  <c r="AM234" i="1"/>
  <c r="AZ234" i="1" s="1"/>
  <c r="AM218" i="1"/>
  <c r="AZ218" i="1" s="1"/>
  <c r="AM202" i="1"/>
  <c r="AZ202" i="1" s="1"/>
  <c r="AM190" i="1"/>
  <c r="AZ190" i="1" s="1"/>
  <c r="AM182" i="1"/>
  <c r="AZ182" i="1" s="1"/>
  <c r="AM174" i="1"/>
  <c r="AZ174" i="1" s="1"/>
  <c r="AM166" i="1"/>
  <c r="AZ166" i="1" s="1"/>
  <c r="AM158" i="1"/>
  <c r="AZ158" i="1" s="1"/>
  <c r="AM150" i="1"/>
  <c r="AZ150" i="1" s="1"/>
  <c r="AM142" i="1"/>
  <c r="AZ142" i="1" s="1"/>
  <c r="AM134" i="1"/>
  <c r="AZ134" i="1" s="1"/>
  <c r="AM126" i="1"/>
  <c r="AZ126" i="1" s="1"/>
  <c r="AM118" i="1"/>
  <c r="AZ118" i="1" s="1"/>
  <c r="G10" i="1" l="1"/>
  <c r="R10" i="1" s="1"/>
  <c r="V8" i="1"/>
  <c r="BA149" i="1"/>
  <c r="BA181" i="1"/>
  <c r="BA225" i="1"/>
  <c r="BA128" i="1"/>
  <c r="BA160" i="1"/>
  <c r="BA192" i="1"/>
  <c r="BA246" i="1"/>
  <c r="BA208" i="1"/>
  <c r="BA211" i="1"/>
  <c r="BA134" i="1"/>
  <c r="BA228" i="1"/>
  <c r="BA69" i="1"/>
  <c r="BA82" i="1"/>
  <c r="BA99" i="1"/>
  <c r="BA161" i="1"/>
  <c r="BA196" i="1"/>
  <c r="BA212" i="1"/>
  <c r="BA231" i="1"/>
  <c r="BA87" i="1"/>
  <c r="BA71" i="1"/>
  <c r="BA113" i="1"/>
  <c r="BA247" i="1"/>
  <c r="BA255" i="1"/>
  <c r="BA89" i="1"/>
  <c r="BA232" i="1"/>
  <c r="BA168" i="1"/>
  <c r="BA244" i="1"/>
  <c r="BA191" i="1"/>
  <c r="BA143" i="1"/>
  <c r="BA185" i="1"/>
  <c r="BA123" i="1"/>
  <c r="BA179" i="1"/>
  <c r="BA180" i="1"/>
  <c r="BA223" i="1"/>
  <c r="BA124" i="1"/>
  <c r="BA186" i="1"/>
  <c r="BA177" i="1"/>
  <c r="BA138" i="1"/>
  <c r="BA97" i="1"/>
  <c r="BA81" i="1"/>
  <c r="BA210" i="1"/>
  <c r="BA126" i="1"/>
  <c r="BA245" i="1"/>
  <c r="BA117" i="1"/>
  <c r="BA79" i="1"/>
  <c r="BA129" i="1"/>
  <c r="BA257" i="1"/>
  <c r="BA207" i="1"/>
  <c r="BA146" i="1"/>
  <c r="BA125" i="1"/>
  <c r="BA157" i="1"/>
  <c r="BA189" i="1"/>
  <c r="BA241" i="1"/>
  <c r="BA136" i="1"/>
  <c r="BA200" i="1"/>
  <c r="BA254" i="1"/>
  <c r="BA224" i="1"/>
  <c r="BA153" i="1"/>
  <c r="BA195" i="1"/>
  <c r="BA122" i="1"/>
  <c r="BA137" i="1"/>
  <c r="BA193" i="1"/>
  <c r="BA148" i="1"/>
  <c r="BA190" i="1"/>
  <c r="BA256" i="1"/>
  <c r="BA243" i="1"/>
  <c r="BA72" i="1"/>
  <c r="BA85" i="1"/>
  <c r="BA98" i="1"/>
  <c r="BA115" i="1"/>
  <c r="BA183" i="1"/>
  <c r="BA140" i="1"/>
  <c r="BA198" i="1"/>
  <c r="BA216" i="1"/>
  <c r="BA119" i="1"/>
  <c r="BA199" i="1"/>
  <c r="BA154" i="1"/>
  <c r="BA218" i="1"/>
  <c r="BA236" i="1"/>
  <c r="BA84" i="1"/>
  <c r="BA70" i="1"/>
  <c r="BA107" i="1"/>
  <c r="BA105" i="1"/>
  <c r="BA91" i="1"/>
  <c r="BA219" i="1"/>
  <c r="BA258" i="1"/>
  <c r="BA164" i="1"/>
  <c r="BA106" i="1"/>
  <c r="BA130" i="1"/>
  <c r="BA68" i="1"/>
  <c r="BA205" i="1"/>
  <c r="BA96" i="1"/>
  <c r="BA221" i="1"/>
  <c r="BA100" i="1"/>
  <c r="BA194" i="1"/>
  <c r="BA102" i="1"/>
  <c r="BA93" i="1"/>
  <c r="BA171" i="1"/>
  <c r="BA133" i="1"/>
  <c r="BA165" i="1"/>
  <c r="BA197" i="1"/>
  <c r="BA215" i="1"/>
  <c r="BA144" i="1"/>
  <c r="BA176" i="1"/>
  <c r="BA214" i="1"/>
  <c r="BA121" i="1"/>
  <c r="BA163" i="1"/>
  <c r="BA213" i="1"/>
  <c r="BA132" i="1"/>
  <c r="BA151" i="1"/>
  <c r="BA217" i="1"/>
  <c r="BA158" i="1"/>
  <c r="BA202" i="1"/>
  <c r="BA251" i="1"/>
  <c r="BA88" i="1"/>
  <c r="BA101" i="1"/>
  <c r="BA114" i="1"/>
  <c r="BA127" i="1"/>
  <c r="BA201" i="1"/>
  <c r="BA156" i="1"/>
  <c r="BA226" i="1"/>
  <c r="BA240" i="1"/>
  <c r="BA139" i="1"/>
  <c r="BA229" i="1"/>
  <c r="BA166" i="1"/>
  <c r="BA248" i="1"/>
  <c r="BA249" i="1"/>
  <c r="BA108" i="1"/>
  <c r="BA90" i="1"/>
  <c r="BA92" i="1"/>
  <c r="BA74" i="1"/>
  <c r="BA111" i="1"/>
  <c r="BA150" i="1"/>
  <c r="BA135" i="1"/>
  <c r="BA206" i="1"/>
  <c r="BA80" i="1"/>
  <c r="BA103" i="1"/>
  <c r="BA188" i="1"/>
  <c r="BA116" i="1"/>
  <c r="BA162" i="1"/>
  <c r="BA109" i="1"/>
  <c r="BA174" i="1"/>
  <c r="BA86" i="1"/>
  <c r="BA220" i="1"/>
  <c r="BA169" i="1"/>
  <c r="BA234" i="1"/>
  <c r="BA141" i="1"/>
  <c r="BA173" i="1"/>
  <c r="BA209" i="1"/>
  <c r="BA120" i="1"/>
  <c r="BA152" i="1"/>
  <c r="BA184" i="1"/>
  <c r="BA230" i="1"/>
  <c r="BA203" i="1"/>
  <c r="BA131" i="1"/>
  <c r="BA175" i="1"/>
  <c r="BA233" i="1"/>
  <c r="BA142" i="1"/>
  <c r="BA167" i="1"/>
  <c r="BA118" i="1"/>
  <c r="BA170" i="1"/>
  <c r="BA222" i="1"/>
  <c r="BA204" i="1"/>
  <c r="BA259" i="1"/>
  <c r="BA104" i="1"/>
  <c r="BA67" i="1"/>
  <c r="BA83" i="1"/>
  <c r="BA145" i="1"/>
  <c r="BA237" i="1"/>
  <c r="BA172" i="1"/>
  <c r="BA250" i="1"/>
  <c r="BA253" i="1"/>
  <c r="BA159" i="1"/>
  <c r="BA242" i="1"/>
  <c r="BA182" i="1"/>
  <c r="BA77" i="1"/>
  <c r="BA110" i="1"/>
  <c r="BA112" i="1"/>
  <c r="BA94" i="1"/>
  <c r="BA155" i="1"/>
  <c r="BA178" i="1"/>
  <c r="BA187" i="1"/>
  <c r="BA235" i="1"/>
  <c r="BA73" i="1"/>
  <c r="BA252" i="1"/>
  <c r="BA78" i="1"/>
  <c r="BA238" i="1"/>
  <c r="BA95" i="1"/>
  <c r="BA239" i="1"/>
  <c r="BA147" i="1"/>
  <c r="BA227" i="1"/>
  <c r="BA76" i="1"/>
  <c r="BA75" i="1"/>
  <c r="G9" i="1"/>
  <c r="AP155" i="1"/>
  <c r="AP214" i="1"/>
  <c r="AP240" i="1"/>
  <c r="AP128" i="1"/>
  <c r="AP177" i="1"/>
  <c r="AP192" i="1"/>
  <c r="AR110" i="1"/>
  <c r="AR114" i="1"/>
  <c r="AR118" i="1"/>
  <c r="AR122" i="1"/>
  <c r="AR126" i="1"/>
  <c r="AR130" i="1"/>
  <c r="AR134" i="1"/>
  <c r="AR138" i="1"/>
  <c r="AR142" i="1"/>
  <c r="AR146" i="1"/>
  <c r="AR150" i="1"/>
  <c r="AR154" i="1"/>
  <c r="AR158" i="1"/>
  <c r="AR162" i="1"/>
  <c r="AR166" i="1"/>
  <c r="AR170" i="1"/>
  <c r="AR174" i="1"/>
  <c r="AR178" i="1"/>
  <c r="AR182" i="1"/>
  <c r="AR186" i="1"/>
  <c r="AR190" i="1"/>
  <c r="AR194" i="1"/>
  <c r="AR198" i="1"/>
  <c r="AR113" i="1"/>
  <c r="AR116" i="1"/>
  <c r="AR121" i="1"/>
  <c r="AR124" i="1"/>
  <c r="AR129" i="1"/>
  <c r="AR132" i="1"/>
  <c r="AR137" i="1"/>
  <c r="AR140" i="1"/>
  <c r="AR145" i="1"/>
  <c r="AR148" i="1"/>
  <c r="AR153" i="1"/>
  <c r="AR156" i="1"/>
  <c r="AR161" i="1"/>
  <c r="AR164" i="1"/>
  <c r="AR169" i="1"/>
  <c r="AR172" i="1"/>
  <c r="AR177" i="1"/>
  <c r="AR180" i="1"/>
  <c r="AR185" i="1"/>
  <c r="AR188" i="1"/>
  <c r="AR193" i="1"/>
  <c r="AR196" i="1"/>
  <c r="AR202" i="1"/>
  <c r="AR206" i="1"/>
  <c r="AR210" i="1"/>
  <c r="AR214" i="1"/>
  <c r="AR218" i="1"/>
  <c r="AR111" i="1"/>
  <c r="AR115" i="1"/>
  <c r="AR117" i="1"/>
  <c r="AR119" i="1"/>
  <c r="AR123" i="1"/>
  <c r="AR125" i="1"/>
  <c r="AR127" i="1"/>
  <c r="AR131" i="1"/>
  <c r="AR133" i="1"/>
  <c r="AR135" i="1"/>
  <c r="AR139" i="1"/>
  <c r="AR141" i="1"/>
  <c r="AR143" i="1"/>
  <c r="AR147" i="1"/>
  <c r="AR149" i="1"/>
  <c r="AR151" i="1"/>
  <c r="AR155" i="1"/>
  <c r="AR157" i="1"/>
  <c r="AR159" i="1"/>
  <c r="AR163" i="1"/>
  <c r="AR165" i="1"/>
  <c r="AR167" i="1"/>
  <c r="AR171" i="1"/>
  <c r="AR173" i="1"/>
  <c r="AR175" i="1"/>
  <c r="AR179" i="1"/>
  <c r="AR181" i="1"/>
  <c r="AR183" i="1"/>
  <c r="AR187" i="1"/>
  <c r="AR189" i="1"/>
  <c r="AR191" i="1"/>
  <c r="AR195" i="1"/>
  <c r="AR197" i="1"/>
  <c r="AR199" i="1"/>
  <c r="AR207" i="1"/>
  <c r="AR215" i="1"/>
  <c r="AR221" i="1"/>
  <c r="AR225" i="1"/>
  <c r="AR229" i="1"/>
  <c r="AR233" i="1"/>
  <c r="AR237" i="1"/>
  <c r="AR241" i="1"/>
  <c r="AR245" i="1"/>
  <c r="AR249" i="1"/>
  <c r="AR253" i="1"/>
  <c r="AR257" i="1"/>
  <c r="AR201" i="1"/>
  <c r="AR204" i="1"/>
  <c r="AR209" i="1"/>
  <c r="AR212" i="1"/>
  <c r="AR217" i="1"/>
  <c r="AR220" i="1"/>
  <c r="AR224" i="1"/>
  <c r="AR228" i="1"/>
  <c r="AR232" i="1"/>
  <c r="AR236" i="1"/>
  <c r="AR240" i="1"/>
  <c r="AR244" i="1"/>
  <c r="AR248" i="1"/>
  <c r="AR252" i="1"/>
  <c r="AR256" i="1"/>
  <c r="AR112" i="1"/>
  <c r="AR128" i="1"/>
  <c r="AR144" i="1"/>
  <c r="AR160" i="1"/>
  <c r="AR200" i="1"/>
  <c r="AR205" i="1"/>
  <c r="AR216" i="1"/>
  <c r="AR176" i="1"/>
  <c r="AR203" i="1"/>
  <c r="AR219" i="1"/>
  <c r="AR223" i="1"/>
  <c r="AR227" i="1"/>
  <c r="AR231" i="1"/>
  <c r="AR235" i="1"/>
  <c r="AR239" i="1"/>
  <c r="AR243" i="1"/>
  <c r="AR247" i="1"/>
  <c r="AR251" i="1"/>
  <c r="AR255" i="1"/>
  <c r="AR259" i="1"/>
  <c r="AR120" i="1"/>
  <c r="AR136" i="1"/>
  <c r="AR152" i="1"/>
  <c r="AR168" i="1"/>
  <c r="AR184" i="1"/>
  <c r="AR208" i="1"/>
  <c r="AR213" i="1"/>
  <c r="AR192" i="1"/>
  <c r="AR211" i="1"/>
  <c r="AR222" i="1"/>
  <c r="AR226" i="1"/>
  <c r="AR230" i="1"/>
  <c r="AR234" i="1"/>
  <c r="AR238" i="1"/>
  <c r="AR242" i="1"/>
  <c r="AR246" i="1"/>
  <c r="AR250" i="1"/>
  <c r="AR254" i="1"/>
  <c r="AR258" i="1"/>
  <c r="AQ113" i="1"/>
  <c r="AQ117" i="1"/>
  <c r="AQ121" i="1"/>
  <c r="AQ125" i="1"/>
  <c r="AQ129" i="1"/>
  <c r="AQ133" i="1"/>
  <c r="AQ137" i="1"/>
  <c r="AQ141" i="1"/>
  <c r="AQ145" i="1"/>
  <c r="AQ149" i="1"/>
  <c r="AQ153" i="1"/>
  <c r="AQ157" i="1"/>
  <c r="AQ161" i="1"/>
  <c r="AQ165" i="1"/>
  <c r="AQ169" i="1"/>
  <c r="AQ173" i="1"/>
  <c r="AQ177" i="1"/>
  <c r="AQ181" i="1"/>
  <c r="AQ185" i="1"/>
  <c r="AQ189" i="1"/>
  <c r="AQ193" i="1"/>
  <c r="AQ197" i="1"/>
  <c r="AQ110" i="1"/>
  <c r="AQ115" i="1"/>
  <c r="AQ118" i="1"/>
  <c r="AQ123" i="1"/>
  <c r="AQ126" i="1"/>
  <c r="AQ131" i="1"/>
  <c r="AQ134" i="1"/>
  <c r="AQ139" i="1"/>
  <c r="AQ142" i="1"/>
  <c r="AQ147" i="1"/>
  <c r="AQ150" i="1"/>
  <c r="AQ155" i="1"/>
  <c r="AQ158" i="1"/>
  <c r="AQ163" i="1"/>
  <c r="AQ166" i="1"/>
  <c r="AQ171" i="1"/>
  <c r="AQ174" i="1"/>
  <c r="AQ179" i="1"/>
  <c r="AQ182" i="1"/>
  <c r="AQ187" i="1"/>
  <c r="AQ190" i="1"/>
  <c r="AQ195" i="1"/>
  <c r="AQ198" i="1"/>
  <c r="AQ201" i="1"/>
  <c r="AQ205" i="1"/>
  <c r="AQ209" i="1"/>
  <c r="AQ213" i="1"/>
  <c r="AQ217" i="1"/>
  <c r="AQ204" i="1"/>
  <c r="AQ212" i="1"/>
  <c r="AQ220" i="1"/>
  <c r="AQ224" i="1"/>
  <c r="AQ228" i="1"/>
  <c r="AQ232" i="1"/>
  <c r="AQ236" i="1"/>
  <c r="AQ240" i="1"/>
  <c r="AQ244" i="1"/>
  <c r="AQ248" i="1"/>
  <c r="AQ252" i="1"/>
  <c r="AQ256" i="1"/>
  <c r="AQ203" i="1"/>
  <c r="AQ206" i="1"/>
  <c r="AQ211" i="1"/>
  <c r="AQ214" i="1"/>
  <c r="AQ219" i="1"/>
  <c r="AQ223" i="1"/>
  <c r="AQ227" i="1"/>
  <c r="AQ231" i="1"/>
  <c r="AQ235" i="1"/>
  <c r="AQ239" i="1"/>
  <c r="AQ243" i="1"/>
  <c r="AQ247" i="1"/>
  <c r="AQ251" i="1"/>
  <c r="AQ255" i="1"/>
  <c r="AQ259" i="1"/>
  <c r="AQ112" i="1"/>
  <c r="AQ114" i="1"/>
  <c r="AQ116" i="1"/>
  <c r="AQ120" i="1"/>
  <c r="AQ122" i="1"/>
  <c r="AQ124" i="1"/>
  <c r="AQ128" i="1"/>
  <c r="AQ130" i="1"/>
  <c r="AQ132" i="1"/>
  <c r="AQ136" i="1"/>
  <c r="AQ138" i="1"/>
  <c r="AQ140" i="1"/>
  <c r="AQ144" i="1"/>
  <c r="AQ146" i="1"/>
  <c r="AQ148" i="1"/>
  <c r="AQ152" i="1"/>
  <c r="AQ154" i="1"/>
  <c r="AQ156" i="1"/>
  <c r="AQ160" i="1"/>
  <c r="AQ162" i="1"/>
  <c r="AQ164" i="1"/>
  <c r="AQ168" i="1"/>
  <c r="AQ170" i="1"/>
  <c r="AQ172" i="1"/>
  <c r="AQ119" i="1"/>
  <c r="AQ135" i="1"/>
  <c r="AQ151" i="1"/>
  <c r="AQ167" i="1"/>
  <c r="AQ176" i="1"/>
  <c r="AQ178" i="1"/>
  <c r="AQ188" i="1"/>
  <c r="AQ191" i="1"/>
  <c r="AQ221" i="1"/>
  <c r="AQ225" i="1"/>
  <c r="AQ229" i="1"/>
  <c r="AQ233" i="1"/>
  <c r="AQ237" i="1"/>
  <c r="AQ241" i="1"/>
  <c r="AQ245" i="1"/>
  <c r="AQ249" i="1"/>
  <c r="AQ253" i="1"/>
  <c r="AQ257" i="1"/>
  <c r="AQ184" i="1"/>
  <c r="AQ186" i="1"/>
  <c r="AQ196" i="1"/>
  <c r="AQ199" i="1"/>
  <c r="AQ208" i="1"/>
  <c r="AQ210" i="1"/>
  <c r="AQ215" i="1"/>
  <c r="AQ111" i="1"/>
  <c r="AQ127" i="1"/>
  <c r="AQ143" i="1"/>
  <c r="AQ159" i="1"/>
  <c r="AQ175" i="1"/>
  <c r="AQ192" i="1"/>
  <c r="AQ194" i="1"/>
  <c r="AQ222" i="1"/>
  <c r="AQ226" i="1"/>
  <c r="AQ230" i="1"/>
  <c r="AQ234" i="1"/>
  <c r="AQ238" i="1"/>
  <c r="AQ242" i="1"/>
  <c r="AQ246" i="1"/>
  <c r="AQ250" i="1"/>
  <c r="AQ254" i="1"/>
  <c r="AQ258" i="1"/>
  <c r="AQ180" i="1"/>
  <c r="AQ183" i="1"/>
  <c r="AQ200" i="1"/>
  <c r="AQ202" i="1"/>
  <c r="AQ207" i="1"/>
  <c r="AQ216" i="1"/>
  <c r="AQ218" i="1"/>
  <c r="AP219" i="1"/>
  <c r="AP133" i="1"/>
  <c r="AP172" i="1"/>
  <c r="M8" i="1"/>
  <c r="AP246" i="1"/>
  <c r="AP197" i="1"/>
  <c r="AP113" i="1"/>
  <c r="AP244" i="1"/>
  <c r="AP251" i="1"/>
  <c r="AP229" i="1"/>
  <c r="AP187" i="1"/>
  <c r="AP165" i="1"/>
  <c r="AP145" i="1"/>
  <c r="AP224" i="1"/>
  <c r="AP204" i="1"/>
  <c r="AP182" i="1"/>
  <c r="AP140" i="1"/>
  <c r="AP118" i="1"/>
  <c r="AP258" i="1"/>
  <c r="AP225" i="1"/>
  <c r="AP203" i="1"/>
  <c r="AP181" i="1"/>
  <c r="AP139" i="1"/>
  <c r="AP117" i="1"/>
  <c r="AP220" i="1"/>
  <c r="AP176" i="1"/>
  <c r="AP156" i="1"/>
  <c r="AP134" i="1"/>
  <c r="AP254" i="1"/>
  <c r="AP257" i="1"/>
  <c r="AP235" i="1"/>
  <c r="AP193" i="1"/>
  <c r="AP171" i="1"/>
  <c r="AP149" i="1"/>
  <c r="AP230" i="1"/>
  <c r="AP208" i="1"/>
  <c r="AP188" i="1"/>
  <c r="AP144" i="1"/>
  <c r="AP124" i="1"/>
  <c r="AP238" i="1"/>
  <c r="AP259" i="1"/>
  <c r="AP249" i="1"/>
  <c r="AP237" i="1"/>
  <c r="AP217" i="1"/>
  <c r="AP205" i="1"/>
  <c r="AP195" i="1"/>
  <c r="AP173" i="1"/>
  <c r="AP163" i="1"/>
  <c r="AP153" i="1"/>
  <c r="AP131" i="1"/>
  <c r="AP121" i="1"/>
  <c r="AP232" i="1"/>
  <c r="AP212" i="1"/>
  <c r="AP200" i="1"/>
  <c r="AP190" i="1"/>
  <c r="AP168" i="1"/>
  <c r="AP158" i="1"/>
  <c r="AP148" i="1"/>
  <c r="AP126" i="1"/>
  <c r="AP116" i="1"/>
  <c r="AP252" i="1"/>
  <c r="AP256" i="1"/>
  <c r="AP253" i="1"/>
  <c r="AP243" i="1"/>
  <c r="AP221" i="1"/>
  <c r="AP211" i="1"/>
  <c r="AP201" i="1"/>
  <c r="AP179" i="1"/>
  <c r="AP169" i="1"/>
  <c r="AP157" i="1"/>
  <c r="AP137" i="1"/>
  <c r="AP125" i="1"/>
  <c r="AP115" i="1"/>
  <c r="AP216" i="1"/>
  <c r="AP206" i="1"/>
  <c r="AP196" i="1"/>
  <c r="AP174" i="1"/>
  <c r="AP164" i="1"/>
  <c r="AP152" i="1"/>
  <c r="AP132" i="1"/>
  <c r="AP120" i="1"/>
  <c r="AP110" i="1"/>
  <c r="AP242" i="1"/>
  <c r="AP248" i="1"/>
  <c r="AP255" i="1"/>
  <c r="AP239" i="1"/>
  <c r="AP231" i="1"/>
  <c r="AP223" i="1"/>
  <c r="AP207" i="1"/>
  <c r="AP199" i="1"/>
  <c r="AP191" i="1"/>
  <c r="AP175" i="1"/>
  <c r="AP167" i="1"/>
  <c r="AP159" i="1"/>
  <c r="AP143" i="1"/>
  <c r="AP135" i="1"/>
  <c r="AP127" i="1"/>
  <c r="AP111" i="1"/>
  <c r="AP226" i="1"/>
  <c r="AP218" i="1"/>
  <c r="AP202" i="1"/>
  <c r="AP194" i="1"/>
  <c r="AP186" i="1"/>
  <c r="AP170" i="1"/>
  <c r="AP162" i="1"/>
  <c r="AP154" i="1"/>
  <c r="AP138" i="1"/>
  <c r="AP130" i="1"/>
  <c r="AP122" i="1"/>
  <c r="AQ109" i="1"/>
  <c r="AQ102" i="1"/>
  <c r="AQ100" i="1"/>
  <c r="AQ95" i="1"/>
  <c r="AQ93" i="1"/>
  <c r="AQ86" i="1"/>
  <c r="AQ84" i="1"/>
  <c r="AQ79" i="1"/>
  <c r="AQ77" i="1"/>
  <c r="AQ70" i="1"/>
  <c r="AQ68" i="1"/>
  <c r="AQ63" i="1"/>
  <c r="AQ61" i="1"/>
  <c r="AQ107" i="1"/>
  <c r="AQ105" i="1"/>
  <c r="AQ98" i="1"/>
  <c r="AQ96" i="1"/>
  <c r="AQ91" i="1"/>
  <c r="AQ89" i="1"/>
  <c r="AQ82" i="1"/>
  <c r="AQ83" i="1"/>
  <c r="AQ81" i="1"/>
  <c r="AQ80" i="1"/>
  <c r="AQ78" i="1"/>
  <c r="AQ106" i="1"/>
  <c r="AQ104" i="1"/>
  <c r="AQ103" i="1"/>
  <c r="AQ101" i="1"/>
  <c r="AQ94" i="1"/>
  <c r="AQ92" i="1"/>
  <c r="AQ74" i="1"/>
  <c r="AQ73" i="1"/>
  <c r="AQ71" i="1"/>
  <c r="AQ67" i="1"/>
  <c r="AQ66" i="1"/>
  <c r="AQ60" i="1"/>
  <c r="AQ99" i="1"/>
  <c r="AQ97" i="1"/>
  <c r="AQ88" i="1"/>
  <c r="AQ87" i="1"/>
  <c r="AQ65" i="1"/>
  <c r="AQ62" i="1"/>
  <c r="AQ90" i="1"/>
  <c r="AQ85" i="1"/>
  <c r="AQ72" i="1"/>
  <c r="AQ69" i="1"/>
  <c r="AQ108" i="1"/>
  <c r="AQ76" i="1"/>
  <c r="AQ75" i="1"/>
  <c r="AQ64" i="1"/>
  <c r="AR107" i="1"/>
  <c r="AR105" i="1"/>
  <c r="AR98" i="1"/>
  <c r="AR96" i="1"/>
  <c r="AR91" i="1"/>
  <c r="AR89" i="1"/>
  <c r="AR82" i="1"/>
  <c r="AR80" i="1"/>
  <c r="AR75" i="1"/>
  <c r="AR73" i="1"/>
  <c r="AR66" i="1"/>
  <c r="AR64" i="1"/>
  <c r="AR108" i="1"/>
  <c r="AR103" i="1"/>
  <c r="AR101" i="1"/>
  <c r="AR94" i="1"/>
  <c r="AR92" i="1"/>
  <c r="AR87" i="1"/>
  <c r="AR85" i="1"/>
  <c r="AR106" i="1"/>
  <c r="AR104" i="1"/>
  <c r="AR77" i="1"/>
  <c r="AR74" i="1"/>
  <c r="AR71" i="1"/>
  <c r="AR67" i="1"/>
  <c r="AR60" i="1"/>
  <c r="AR102" i="1"/>
  <c r="AR100" i="1"/>
  <c r="AR99" i="1"/>
  <c r="AR97" i="1"/>
  <c r="AR95" i="1"/>
  <c r="AR93" i="1"/>
  <c r="AR76" i="1"/>
  <c r="AR70" i="1"/>
  <c r="AR63" i="1"/>
  <c r="AR90" i="1"/>
  <c r="AR88" i="1"/>
  <c r="AR79" i="1"/>
  <c r="AR109" i="1"/>
  <c r="AR83" i="1"/>
  <c r="AR84" i="1"/>
  <c r="AR72" i="1"/>
  <c r="AR69" i="1"/>
  <c r="AR68" i="1"/>
  <c r="AR81" i="1"/>
  <c r="AR78" i="1"/>
  <c r="AR86" i="1"/>
  <c r="AR65" i="1"/>
  <c r="AR62" i="1"/>
  <c r="AR61" i="1"/>
  <c r="M9" i="1"/>
  <c r="AP146" i="1" l="1"/>
  <c r="AP178" i="1"/>
  <c r="AP210" i="1"/>
  <c r="AP119" i="1"/>
  <c r="AP151" i="1"/>
  <c r="AP183" i="1"/>
  <c r="AP215" i="1"/>
  <c r="AP247" i="1"/>
  <c r="AP234" i="1"/>
  <c r="AP142" i="1"/>
  <c r="AP184" i="1"/>
  <c r="AP228" i="1"/>
  <c r="AP147" i="1"/>
  <c r="AP189" i="1"/>
  <c r="AP233" i="1"/>
  <c r="AP250" i="1"/>
  <c r="AP136" i="1"/>
  <c r="AP180" i="1"/>
  <c r="AP222" i="1"/>
  <c r="AP141" i="1"/>
  <c r="AP185" i="1"/>
  <c r="AP227" i="1"/>
  <c r="AP236" i="1"/>
  <c r="AP166" i="1"/>
  <c r="AP129" i="1"/>
  <c r="AP213" i="1"/>
  <c r="AP112" i="1"/>
  <c r="AP198" i="1"/>
  <c r="AP161" i="1"/>
  <c r="AP245" i="1"/>
  <c r="AP160" i="1"/>
  <c r="AP123" i="1"/>
  <c r="AP209" i="1"/>
  <c r="AP150" i="1"/>
  <c r="AP241" i="1"/>
  <c r="AP114" i="1"/>
  <c r="S9" i="1"/>
  <c r="S10" i="1"/>
  <c r="S8" i="1"/>
  <c r="AO148" i="1"/>
  <c r="AS148" i="1" s="1"/>
  <c r="AO248" i="1"/>
  <c r="AS248" i="1" s="1"/>
  <c r="AO180" i="1"/>
  <c r="R9" i="1"/>
  <c r="R8" i="1"/>
  <c r="Q9" i="1"/>
  <c r="Q8" i="1"/>
  <c r="AO220" i="1"/>
  <c r="AS220" i="1" s="1"/>
  <c r="AO179" i="1"/>
  <c r="AS179" i="1" s="1"/>
  <c r="AO198" i="1"/>
  <c r="AS198" i="1" s="1"/>
  <c r="AO122" i="1"/>
  <c r="AS122" i="1" s="1"/>
  <c r="AO124" i="1"/>
  <c r="AS124" i="1" s="1"/>
  <c r="AO136" i="1"/>
  <c r="AS136" i="1" s="1"/>
  <c r="AO125" i="1"/>
  <c r="AS125" i="1" s="1"/>
  <c r="AO205" i="1"/>
  <c r="AS205" i="1" s="1"/>
  <c r="AO160" i="1"/>
  <c r="AS160" i="1" s="1"/>
  <c r="AO237" i="1"/>
  <c r="AS237" i="1" s="1"/>
  <c r="AO119" i="1"/>
  <c r="AS119" i="1" s="1"/>
  <c r="AO194" i="1"/>
  <c r="AS194" i="1" s="1"/>
  <c r="AO249" i="1"/>
  <c r="AS249" i="1" s="1"/>
  <c r="AO221" i="1"/>
  <c r="AS221" i="1" s="1"/>
  <c r="AO120" i="1"/>
  <c r="AS120" i="1" s="1"/>
  <c r="AO236" i="1"/>
  <c r="AS236" i="1" s="1"/>
  <c r="AO178" i="1"/>
  <c r="AS178" i="1" s="1"/>
  <c r="AO245" i="1"/>
  <c r="AO143" i="1"/>
  <c r="AS143" i="1" s="1"/>
  <c r="AO225" i="1"/>
  <c r="AS225" i="1" s="1"/>
  <c r="AO172" i="1"/>
  <c r="AS172" i="1" s="1"/>
  <c r="AO207" i="1"/>
  <c r="AS207" i="1" s="1"/>
  <c r="AO161" i="1"/>
  <c r="AS161" i="1" s="1"/>
  <c r="AO171" i="1"/>
  <c r="AS171" i="1" s="1"/>
  <c r="AO258" i="1"/>
  <c r="AS258" i="1" s="1"/>
  <c r="AO183" i="1"/>
  <c r="AO134" i="1"/>
  <c r="AS134" i="1" s="1"/>
  <c r="AO214" i="1"/>
  <c r="AS214" i="1" s="1"/>
  <c r="AO129" i="1"/>
  <c r="AS129" i="1" s="1"/>
  <c r="AO166" i="1"/>
  <c r="AO177" i="1"/>
  <c r="AS177" i="1" s="1"/>
  <c r="AO213" i="1"/>
  <c r="AO139" i="1"/>
  <c r="AS139" i="1" s="1"/>
  <c r="AO212" i="1"/>
  <c r="AS212" i="1" s="1"/>
  <c r="AO217" i="1"/>
  <c r="AS217" i="1" s="1"/>
  <c r="AO184" i="1"/>
  <c r="AS184" i="1" s="1"/>
  <c r="AO156" i="1"/>
  <c r="AS156" i="1" s="1"/>
  <c r="AO133" i="1"/>
  <c r="AS133" i="1" s="1"/>
  <c r="AO151" i="1"/>
  <c r="AS151" i="1" s="1"/>
  <c r="AO235" i="1"/>
  <c r="AS235" i="1" s="1"/>
  <c r="AO238" i="1"/>
  <c r="AS238" i="1" s="1"/>
  <c r="AO195" i="1"/>
  <c r="AS195" i="1" s="1"/>
  <c r="AO210" i="1"/>
  <c r="AS210" i="1" s="1"/>
  <c r="AO192" i="1"/>
  <c r="AS192" i="1" s="1"/>
  <c r="AO157" i="1"/>
  <c r="AS157" i="1" s="1"/>
  <c r="AO244" i="1"/>
  <c r="AS244" i="1" s="1"/>
  <c r="AO128" i="1"/>
  <c r="AS128" i="1" s="1"/>
  <c r="AO215" i="1"/>
  <c r="AS215" i="1" s="1"/>
  <c r="AO181" i="1"/>
  <c r="AS181" i="1" s="1"/>
  <c r="AO251" i="1"/>
  <c r="AS251" i="1" s="1"/>
  <c r="AO147" i="1"/>
  <c r="AS147" i="1" s="1"/>
  <c r="AO228" i="1"/>
  <c r="AO233" i="1"/>
  <c r="AS233" i="1" s="1"/>
  <c r="AO206" i="1"/>
  <c r="AS206" i="1" s="1"/>
  <c r="AO188" i="1"/>
  <c r="AS188" i="1" s="1"/>
  <c r="AO111" i="1"/>
  <c r="AS111" i="1" s="1"/>
  <c r="AO175" i="1"/>
  <c r="AS175" i="1" s="1"/>
  <c r="AO170" i="1"/>
  <c r="AS170" i="1" s="1"/>
  <c r="AO116" i="1"/>
  <c r="AS116" i="1" s="1"/>
  <c r="AO241" i="1"/>
  <c r="AS241" i="1" s="1"/>
  <c r="AO168" i="1"/>
  <c r="AS168" i="1" s="1"/>
  <c r="AO216" i="1"/>
  <c r="AS216" i="1" s="1"/>
  <c r="AO190" i="1"/>
  <c r="AS190" i="1" s="1"/>
  <c r="AO174" i="1"/>
  <c r="AS174" i="1" s="1"/>
  <c r="AO243" i="1"/>
  <c r="AS243" i="1" s="1"/>
  <c r="AO200" i="1"/>
  <c r="AS200" i="1" s="1"/>
  <c r="AO123" i="1"/>
  <c r="AS123" i="1" s="1"/>
  <c r="AO155" i="1"/>
  <c r="AS155" i="1" s="1"/>
  <c r="AO187" i="1"/>
  <c r="AS187" i="1" s="1"/>
  <c r="AO118" i="1"/>
  <c r="AS118" i="1" s="1"/>
  <c r="AO222" i="1"/>
  <c r="AS222" i="1" s="1"/>
  <c r="AO242" i="1"/>
  <c r="AS242" i="1" s="1"/>
  <c r="AO142" i="1"/>
  <c r="AS142" i="1" s="1"/>
  <c r="AO203" i="1"/>
  <c r="AS203" i="1" s="1"/>
  <c r="AO253" i="1"/>
  <c r="AS253" i="1" s="1"/>
  <c r="AO141" i="1"/>
  <c r="AO127" i="1"/>
  <c r="AS127" i="1" s="1"/>
  <c r="AO159" i="1"/>
  <c r="AS159" i="1" s="1"/>
  <c r="AO191" i="1"/>
  <c r="AS191" i="1" s="1"/>
  <c r="AO126" i="1"/>
  <c r="AS126" i="1" s="1"/>
  <c r="AO230" i="1"/>
  <c r="AS230" i="1" s="1"/>
  <c r="AO246" i="1"/>
  <c r="AS246" i="1" s="1"/>
  <c r="AO154" i="1"/>
  <c r="AS154" i="1" s="1"/>
  <c r="AO211" i="1"/>
  <c r="AS211" i="1" s="1"/>
  <c r="AO257" i="1"/>
  <c r="AS257" i="1" s="1"/>
  <c r="AO252" i="1"/>
  <c r="AS252" i="1" s="1"/>
  <c r="AO223" i="1"/>
  <c r="AS223" i="1" s="1"/>
  <c r="AO173" i="1"/>
  <c r="AS173" i="1" s="1"/>
  <c r="AO164" i="1"/>
  <c r="AS164" i="1" s="1"/>
  <c r="AO110" i="1"/>
  <c r="AS110" i="1" s="1"/>
  <c r="AO239" i="1"/>
  <c r="AS239" i="1" s="1"/>
  <c r="AO193" i="1"/>
  <c r="AS193" i="1" s="1"/>
  <c r="AO197" i="1"/>
  <c r="AS197" i="1" s="1"/>
  <c r="AO158" i="1"/>
  <c r="AS158" i="1" s="1"/>
  <c r="AO259" i="1"/>
  <c r="AS259" i="1" s="1"/>
  <c r="AO113" i="1"/>
  <c r="AS113" i="1" s="1"/>
  <c r="AO232" i="1"/>
  <c r="AS232" i="1" s="1"/>
  <c r="AO218" i="1"/>
  <c r="AS218" i="1" s="1"/>
  <c r="AO121" i="1"/>
  <c r="AS121" i="1" s="1"/>
  <c r="AO131" i="1"/>
  <c r="AS131" i="1" s="1"/>
  <c r="AO163" i="1"/>
  <c r="AS163" i="1" s="1"/>
  <c r="AO196" i="1"/>
  <c r="AS196" i="1" s="1"/>
  <c r="AO132" i="1"/>
  <c r="AS132" i="1" s="1"/>
  <c r="AO201" i="1"/>
  <c r="AS201" i="1" s="1"/>
  <c r="AO250" i="1"/>
  <c r="AS250" i="1" s="1"/>
  <c r="AO162" i="1"/>
  <c r="AS162" i="1" s="1"/>
  <c r="AO219" i="1"/>
  <c r="AS219" i="1" s="1"/>
  <c r="AO112" i="1"/>
  <c r="AS112" i="1" s="1"/>
  <c r="AO117" i="1"/>
  <c r="AS117" i="1" s="1"/>
  <c r="AO149" i="1"/>
  <c r="AS149" i="1" s="1"/>
  <c r="AO135" i="1"/>
  <c r="AS135" i="1" s="1"/>
  <c r="AO167" i="1"/>
  <c r="AS167" i="1" s="1"/>
  <c r="AO204" i="1"/>
  <c r="AS204" i="1" s="1"/>
  <c r="AO146" i="1"/>
  <c r="AS146" i="1" s="1"/>
  <c r="AO209" i="1"/>
  <c r="AS209" i="1" s="1"/>
  <c r="AO254" i="1"/>
  <c r="AS254" i="1" s="1"/>
  <c r="AO176" i="1"/>
  <c r="AS176" i="1" s="1"/>
  <c r="AO227" i="1"/>
  <c r="AO144" i="1"/>
  <c r="AS144" i="1" s="1"/>
  <c r="AO130" i="1"/>
  <c r="AS130" i="1" s="1"/>
  <c r="AO247" i="1"/>
  <c r="AS247" i="1" s="1"/>
  <c r="AO189" i="1"/>
  <c r="AO226" i="1"/>
  <c r="AS226" i="1" s="1"/>
  <c r="AO150" i="1"/>
  <c r="AO255" i="1"/>
  <c r="AS255" i="1" s="1"/>
  <c r="AO137" i="1"/>
  <c r="AS137" i="1" s="1"/>
  <c r="AO224" i="1"/>
  <c r="AS224" i="1" s="1"/>
  <c r="AO229" i="1"/>
  <c r="AS229" i="1" s="1"/>
  <c r="AO202" i="1"/>
  <c r="AS202" i="1" s="1"/>
  <c r="AO182" i="1"/>
  <c r="AS182" i="1" s="1"/>
  <c r="AO145" i="1"/>
  <c r="AS145" i="1" s="1"/>
  <c r="AO186" i="1"/>
  <c r="AS186" i="1" s="1"/>
  <c r="AO138" i="1"/>
  <c r="AS138" i="1" s="1"/>
  <c r="AO208" i="1"/>
  <c r="AS208" i="1" s="1"/>
  <c r="AO165" i="1"/>
  <c r="AS165" i="1" s="1"/>
  <c r="AO140" i="1"/>
  <c r="AS140" i="1" s="1"/>
  <c r="AO185" i="1"/>
  <c r="AS185" i="1" s="1"/>
  <c r="Q10" i="1"/>
  <c r="AO153" i="1"/>
  <c r="AS153" i="1" s="1"/>
  <c r="AO240" i="1"/>
  <c r="AS240" i="1" s="1"/>
  <c r="AO234" i="1"/>
  <c r="AS234" i="1" s="1"/>
  <c r="AO199" i="1"/>
  <c r="AS199" i="1" s="1"/>
  <c r="AO152" i="1"/>
  <c r="AS152" i="1" s="1"/>
  <c r="AO231" i="1"/>
  <c r="AS231" i="1" s="1"/>
  <c r="AO115" i="1"/>
  <c r="AS115" i="1" s="1"/>
  <c r="AO169" i="1"/>
  <c r="AS169" i="1" s="1"/>
  <c r="AO256" i="1"/>
  <c r="AS256" i="1" s="1"/>
  <c r="AO114" i="1"/>
  <c r="AO108" i="1"/>
  <c r="AO103" i="1"/>
  <c r="AO101" i="1"/>
  <c r="AO94" i="1"/>
  <c r="AO92" i="1"/>
  <c r="AO87" i="1"/>
  <c r="AO85" i="1"/>
  <c r="AO78" i="1"/>
  <c r="AO76" i="1"/>
  <c r="AO71" i="1"/>
  <c r="AO69" i="1"/>
  <c r="AO62" i="1"/>
  <c r="AO60" i="1"/>
  <c r="AO106" i="1"/>
  <c r="AO104" i="1"/>
  <c r="AO99" i="1"/>
  <c r="AO97" i="1"/>
  <c r="AO90" i="1"/>
  <c r="AO88" i="1"/>
  <c r="AO83" i="1"/>
  <c r="AO109" i="1"/>
  <c r="AO86" i="1"/>
  <c r="AO84" i="1"/>
  <c r="AO82" i="1"/>
  <c r="AO79" i="1"/>
  <c r="AO72" i="1"/>
  <c r="AO65" i="1"/>
  <c r="AO107" i="1"/>
  <c r="AO105" i="1"/>
  <c r="AO81" i="1"/>
  <c r="AO75" i="1"/>
  <c r="AO68" i="1"/>
  <c r="AO64" i="1"/>
  <c r="AO61" i="1"/>
  <c r="AO102" i="1"/>
  <c r="AO100" i="1"/>
  <c r="AO98" i="1"/>
  <c r="AO96" i="1"/>
  <c r="AO95" i="1"/>
  <c r="AO93" i="1"/>
  <c r="AO80" i="1"/>
  <c r="AO77" i="1"/>
  <c r="AO67" i="1"/>
  <c r="AO66" i="1"/>
  <c r="AO63" i="1"/>
  <c r="AO89" i="1"/>
  <c r="AO74" i="1"/>
  <c r="AO73" i="1"/>
  <c r="AO70" i="1"/>
  <c r="AO91" i="1"/>
  <c r="AP106" i="1"/>
  <c r="AP104" i="1"/>
  <c r="AP99" i="1"/>
  <c r="AP97" i="1"/>
  <c r="AP90" i="1"/>
  <c r="AP88" i="1"/>
  <c r="AP83" i="1"/>
  <c r="AP81" i="1"/>
  <c r="AP74" i="1"/>
  <c r="AP72" i="1"/>
  <c r="AP67" i="1"/>
  <c r="AP65" i="1"/>
  <c r="AP109" i="1"/>
  <c r="AP102" i="1"/>
  <c r="AP100" i="1"/>
  <c r="AP95" i="1"/>
  <c r="AP93" i="1"/>
  <c r="AP86" i="1"/>
  <c r="AP84" i="1"/>
  <c r="AP108" i="1"/>
  <c r="AP107" i="1"/>
  <c r="AP105" i="1"/>
  <c r="AP87" i="1"/>
  <c r="AP85" i="1"/>
  <c r="AP75" i="1"/>
  <c r="AP69" i="1"/>
  <c r="AP68" i="1"/>
  <c r="AP64" i="1"/>
  <c r="AP62" i="1"/>
  <c r="AP61" i="1"/>
  <c r="AP98" i="1"/>
  <c r="AP96" i="1"/>
  <c r="AP80" i="1"/>
  <c r="AP78" i="1"/>
  <c r="AP77" i="1"/>
  <c r="AP103" i="1"/>
  <c r="AP101" i="1"/>
  <c r="AP94" i="1"/>
  <c r="AP92" i="1"/>
  <c r="AP91" i="1"/>
  <c r="AP89" i="1"/>
  <c r="AP76" i="1"/>
  <c r="AP73" i="1"/>
  <c r="AP70" i="1"/>
  <c r="AP71" i="1"/>
  <c r="AP60" i="1"/>
  <c r="AP82" i="1"/>
  <c r="AP79" i="1"/>
  <c r="AP66" i="1"/>
  <c r="AP63" i="1"/>
  <c r="AS189" i="1" l="1"/>
  <c r="AS227" i="1"/>
  <c r="AS166" i="1"/>
  <c r="AS183" i="1"/>
  <c r="AS245" i="1"/>
  <c r="AS114" i="1"/>
  <c r="AS150" i="1"/>
  <c r="AS141" i="1"/>
  <c r="AS228" i="1"/>
  <c r="AS213" i="1"/>
  <c r="AS180" i="1"/>
  <c r="BC64" i="1"/>
  <c r="BC68" i="1"/>
  <c r="BC72" i="1"/>
  <c r="BC76" i="1"/>
  <c r="BC80" i="1"/>
  <c r="BC84" i="1"/>
  <c r="BC88" i="1"/>
  <c r="BC92" i="1"/>
  <c r="BC96" i="1"/>
  <c r="BC100" i="1"/>
  <c r="BC104" i="1"/>
  <c r="BC108" i="1"/>
  <c r="BC112" i="1"/>
  <c r="BC116" i="1"/>
  <c r="BC120" i="1"/>
  <c r="BC124" i="1"/>
  <c r="BC128" i="1"/>
  <c r="BC132" i="1"/>
  <c r="BC136" i="1"/>
  <c r="BC140" i="1"/>
  <c r="BC144" i="1"/>
  <c r="BC148" i="1"/>
  <c r="BC152" i="1"/>
  <c r="BC156" i="1"/>
  <c r="BC160" i="1"/>
  <c r="BC164" i="1"/>
  <c r="BC168" i="1"/>
  <c r="BC172" i="1"/>
  <c r="BC65" i="1"/>
  <c r="BC67" i="1"/>
  <c r="BC74" i="1"/>
  <c r="BC81" i="1"/>
  <c r="BC83" i="1"/>
  <c r="BC90" i="1"/>
  <c r="BC97" i="1"/>
  <c r="BC99" i="1"/>
  <c r="BC106" i="1"/>
  <c r="BC113" i="1"/>
  <c r="BC115" i="1"/>
  <c r="BC122" i="1"/>
  <c r="BC129" i="1"/>
  <c r="BC131" i="1"/>
  <c r="BC138" i="1"/>
  <c r="BC145" i="1"/>
  <c r="BC147" i="1"/>
  <c r="BC154" i="1"/>
  <c r="BC161" i="1"/>
  <c r="BC163" i="1"/>
  <c r="BC170" i="1"/>
  <c r="BC175" i="1"/>
  <c r="BC179" i="1"/>
  <c r="BC183" i="1"/>
  <c r="BC187" i="1"/>
  <c r="BC191" i="1"/>
  <c r="BC195" i="1"/>
  <c r="BC199" i="1"/>
  <c r="BC203" i="1"/>
  <c r="BC207" i="1"/>
  <c r="BC211" i="1"/>
  <c r="BC215" i="1"/>
  <c r="BC219" i="1"/>
  <c r="BC223" i="1"/>
  <c r="BC227" i="1"/>
  <c r="BC231" i="1"/>
  <c r="BC235" i="1"/>
  <c r="BC239" i="1"/>
  <c r="BC243" i="1"/>
  <c r="BC247" i="1"/>
  <c r="BC251" i="1"/>
  <c r="BC255" i="1"/>
  <c r="BC259" i="1"/>
  <c r="BC62" i="1"/>
  <c r="BC69" i="1"/>
  <c r="BC71" i="1"/>
  <c r="BC78" i="1"/>
  <c r="BC85" i="1"/>
  <c r="BC87" i="1"/>
  <c r="BC94" i="1"/>
  <c r="BC101" i="1"/>
  <c r="BC103" i="1"/>
  <c r="BC110" i="1"/>
  <c r="BC117" i="1"/>
  <c r="BC119" i="1"/>
  <c r="BC126" i="1"/>
  <c r="BC133" i="1"/>
  <c r="BC66" i="1"/>
  <c r="BC73" i="1"/>
  <c r="BC91" i="1"/>
  <c r="BC98" i="1"/>
  <c r="BC105" i="1"/>
  <c r="BC123" i="1"/>
  <c r="BC130" i="1"/>
  <c r="BC143" i="1"/>
  <c r="BC150" i="1"/>
  <c r="BC155" i="1"/>
  <c r="BC157" i="1"/>
  <c r="BC162" i="1"/>
  <c r="BC167" i="1"/>
  <c r="BC169" i="1"/>
  <c r="BC174" i="1"/>
  <c r="BC181" i="1"/>
  <c r="BC188" i="1"/>
  <c r="BC190" i="1"/>
  <c r="BC197" i="1"/>
  <c r="BC204" i="1"/>
  <c r="BC206" i="1"/>
  <c r="BC213" i="1"/>
  <c r="BC220" i="1"/>
  <c r="BC222" i="1"/>
  <c r="BC229" i="1"/>
  <c r="BC236" i="1"/>
  <c r="BC238" i="1"/>
  <c r="BC245" i="1"/>
  <c r="BC252" i="1"/>
  <c r="BC254" i="1"/>
  <c r="BC63" i="1"/>
  <c r="BC70" i="1"/>
  <c r="BC77" i="1"/>
  <c r="BC95" i="1"/>
  <c r="BC102" i="1"/>
  <c r="BC109" i="1"/>
  <c r="BC127" i="1"/>
  <c r="BC134" i="1"/>
  <c r="BC139" i="1"/>
  <c r="BC141" i="1"/>
  <c r="BC146" i="1"/>
  <c r="BC151" i="1"/>
  <c r="BC153" i="1"/>
  <c r="BC158" i="1"/>
  <c r="BC165" i="1"/>
  <c r="BC176" i="1"/>
  <c r="BC178" i="1"/>
  <c r="BC185" i="1"/>
  <c r="BC192" i="1"/>
  <c r="BC194" i="1"/>
  <c r="BC201" i="1"/>
  <c r="BC208" i="1"/>
  <c r="BC210" i="1"/>
  <c r="BC217" i="1"/>
  <c r="BC224" i="1"/>
  <c r="BC226" i="1"/>
  <c r="BC233" i="1"/>
  <c r="BC240" i="1"/>
  <c r="BC242" i="1"/>
  <c r="BC249" i="1"/>
  <c r="BC256" i="1"/>
  <c r="BC258" i="1"/>
  <c r="BC75" i="1"/>
  <c r="BC82" i="1"/>
  <c r="BC89" i="1"/>
  <c r="BC107" i="1"/>
  <c r="BC114" i="1"/>
  <c r="BC121" i="1"/>
  <c r="BC135" i="1"/>
  <c r="BC137" i="1"/>
  <c r="BC142" i="1"/>
  <c r="BC149" i="1"/>
  <c r="BC180" i="1"/>
  <c r="BC182" i="1"/>
  <c r="BC189" i="1"/>
  <c r="BC196" i="1"/>
  <c r="BC198" i="1"/>
  <c r="BC205" i="1"/>
  <c r="BC212" i="1"/>
  <c r="BC214" i="1"/>
  <c r="BC221" i="1"/>
  <c r="BC228" i="1"/>
  <c r="BC230" i="1"/>
  <c r="BC237" i="1"/>
  <c r="BC244" i="1"/>
  <c r="BC246" i="1"/>
  <c r="BC253" i="1"/>
  <c r="BC60" i="1"/>
  <c r="BC61" i="1"/>
  <c r="BC79" i="1"/>
  <c r="BC86" i="1"/>
  <c r="BC93" i="1"/>
  <c r="BC111" i="1"/>
  <c r="BC118" i="1"/>
  <c r="BC125" i="1"/>
  <c r="BC159" i="1"/>
  <c r="BC166" i="1"/>
  <c r="BC171" i="1"/>
  <c r="BC173" i="1"/>
  <c r="BC177" i="1"/>
  <c r="BC184" i="1"/>
  <c r="BC186" i="1"/>
  <c r="BC193" i="1"/>
  <c r="BC200" i="1"/>
  <c r="BC202" i="1"/>
  <c r="BC209" i="1"/>
  <c r="BC216" i="1"/>
  <c r="BC218" i="1"/>
  <c r="BC225" i="1"/>
  <c r="BC232" i="1"/>
  <c r="BC234" i="1"/>
  <c r="BC241" i="1"/>
  <c r="BC248" i="1"/>
  <c r="BC250" i="1"/>
  <c r="BC257" i="1"/>
  <c r="BD61" i="1"/>
  <c r="BD65" i="1"/>
  <c r="BD69" i="1"/>
  <c r="BD73" i="1"/>
  <c r="BD77" i="1"/>
  <c r="BD81" i="1"/>
  <c r="BD85" i="1"/>
  <c r="BD89" i="1"/>
  <c r="BD93" i="1"/>
  <c r="BD97" i="1"/>
  <c r="BD101" i="1"/>
  <c r="BD105" i="1"/>
  <c r="BD109" i="1"/>
  <c r="BD113" i="1"/>
  <c r="BD117" i="1"/>
  <c r="BD121" i="1"/>
  <c r="BD125" i="1"/>
  <c r="BD129" i="1"/>
  <c r="BD133" i="1"/>
  <c r="BD137" i="1"/>
  <c r="BD141" i="1"/>
  <c r="BD145" i="1"/>
  <c r="BD149" i="1"/>
  <c r="BD153" i="1"/>
  <c r="BD157" i="1"/>
  <c r="BD161" i="1"/>
  <c r="BD165" i="1"/>
  <c r="BD169" i="1"/>
  <c r="BD173" i="1"/>
  <c r="BD63" i="1"/>
  <c r="BD70" i="1"/>
  <c r="BD72" i="1"/>
  <c r="BD79" i="1"/>
  <c r="BD86" i="1"/>
  <c r="BD88" i="1"/>
  <c r="BD95" i="1"/>
  <c r="BD102" i="1"/>
  <c r="BD104" i="1"/>
  <c r="BD111" i="1"/>
  <c r="BD118" i="1"/>
  <c r="BD120" i="1"/>
  <c r="BD127" i="1"/>
  <c r="BD134" i="1"/>
  <c r="BD136" i="1"/>
  <c r="BD143" i="1"/>
  <c r="BD150" i="1"/>
  <c r="BD152" i="1"/>
  <c r="BD159" i="1"/>
  <c r="BD166" i="1"/>
  <c r="BD168" i="1"/>
  <c r="BD176" i="1"/>
  <c r="BD180" i="1"/>
  <c r="BD184" i="1"/>
  <c r="BD188" i="1"/>
  <c r="BD192" i="1"/>
  <c r="BD196" i="1"/>
  <c r="BD200" i="1"/>
  <c r="BD204" i="1"/>
  <c r="BD208" i="1"/>
  <c r="BD212" i="1"/>
  <c r="BD216" i="1"/>
  <c r="BD220" i="1"/>
  <c r="BD224" i="1"/>
  <c r="BD228" i="1"/>
  <c r="BD232" i="1"/>
  <c r="BD236" i="1"/>
  <c r="BD240" i="1"/>
  <c r="BD244" i="1"/>
  <c r="BD248" i="1"/>
  <c r="BD252" i="1"/>
  <c r="BD256" i="1"/>
  <c r="BD60" i="1"/>
  <c r="BD67" i="1"/>
  <c r="BD74" i="1"/>
  <c r="BD76" i="1"/>
  <c r="BD83" i="1"/>
  <c r="BD90" i="1"/>
  <c r="BD92" i="1"/>
  <c r="BD99" i="1"/>
  <c r="BD106" i="1"/>
  <c r="BD108" i="1"/>
  <c r="BD115" i="1"/>
  <c r="BD122" i="1"/>
  <c r="BD124" i="1"/>
  <c r="BD131" i="1"/>
  <c r="BD62" i="1"/>
  <c r="BD80" i="1"/>
  <c r="BD87" i="1"/>
  <c r="BD94" i="1"/>
  <c r="BD112" i="1"/>
  <c r="BD119" i="1"/>
  <c r="BD126" i="1"/>
  <c r="BD138" i="1"/>
  <c r="BD164" i="1"/>
  <c r="BD171" i="1"/>
  <c r="BD177" i="1"/>
  <c r="BD179" i="1"/>
  <c r="BD186" i="1"/>
  <c r="BD193" i="1"/>
  <c r="BD195" i="1"/>
  <c r="BD202" i="1"/>
  <c r="BD209" i="1"/>
  <c r="BD211" i="1"/>
  <c r="BD218" i="1"/>
  <c r="BD225" i="1"/>
  <c r="BD227" i="1"/>
  <c r="BD234" i="1"/>
  <c r="BD241" i="1"/>
  <c r="BD243" i="1"/>
  <c r="BD250" i="1"/>
  <c r="BD257" i="1"/>
  <c r="BD259" i="1"/>
  <c r="BD66" i="1"/>
  <c r="BD84" i="1"/>
  <c r="BD91" i="1"/>
  <c r="BD98" i="1"/>
  <c r="BD116" i="1"/>
  <c r="BD123" i="1"/>
  <c r="BD130" i="1"/>
  <c r="BD148" i="1"/>
  <c r="BD155" i="1"/>
  <c r="BD160" i="1"/>
  <c r="BD162" i="1"/>
  <c r="BD167" i="1"/>
  <c r="BD172" i="1"/>
  <c r="BD174" i="1"/>
  <c r="BD181" i="1"/>
  <c r="BD183" i="1"/>
  <c r="BD190" i="1"/>
  <c r="BD197" i="1"/>
  <c r="BD199" i="1"/>
  <c r="BD206" i="1"/>
  <c r="BD213" i="1"/>
  <c r="BD215" i="1"/>
  <c r="BD222" i="1"/>
  <c r="BD229" i="1"/>
  <c r="BD231" i="1"/>
  <c r="BD238" i="1"/>
  <c r="BD245" i="1"/>
  <c r="BD247" i="1"/>
  <c r="BD254" i="1"/>
  <c r="BD64" i="1"/>
  <c r="BD71" i="1"/>
  <c r="BD78" i="1"/>
  <c r="BD96" i="1"/>
  <c r="BD103" i="1"/>
  <c r="BD110" i="1"/>
  <c r="BD128" i="1"/>
  <c r="BD139" i="1"/>
  <c r="BD144" i="1"/>
  <c r="BD146" i="1"/>
  <c r="BD151" i="1"/>
  <c r="BD156" i="1"/>
  <c r="BD158" i="1"/>
  <c r="BD163" i="1"/>
  <c r="BD170" i="1"/>
  <c r="BD178" i="1"/>
  <c r="BD185" i="1"/>
  <c r="BD187" i="1"/>
  <c r="BD194" i="1"/>
  <c r="BD201" i="1"/>
  <c r="BD203" i="1"/>
  <c r="BD210" i="1"/>
  <c r="BD217" i="1"/>
  <c r="BD219" i="1"/>
  <c r="BD226" i="1"/>
  <c r="BD233" i="1"/>
  <c r="BD235" i="1"/>
  <c r="BD242" i="1"/>
  <c r="BD249" i="1"/>
  <c r="BD251" i="1"/>
  <c r="BD258" i="1"/>
  <c r="BD68" i="1"/>
  <c r="BD75" i="1"/>
  <c r="BD82" i="1"/>
  <c r="BD100" i="1"/>
  <c r="BD107" i="1"/>
  <c r="BD114" i="1"/>
  <c r="BD132" i="1"/>
  <c r="BD135" i="1"/>
  <c r="BD140" i="1"/>
  <c r="BD142" i="1"/>
  <c r="BD147" i="1"/>
  <c r="BD154" i="1"/>
  <c r="BD175" i="1"/>
  <c r="BD182" i="1"/>
  <c r="BD189" i="1"/>
  <c r="BD191" i="1"/>
  <c r="BD198" i="1"/>
  <c r="BD205" i="1"/>
  <c r="BD207" i="1"/>
  <c r="BD214" i="1"/>
  <c r="BD221" i="1"/>
  <c r="BD223" i="1"/>
  <c r="BD230" i="1"/>
  <c r="BD237" i="1"/>
  <c r="BD239" i="1"/>
  <c r="BD246" i="1"/>
  <c r="BD253" i="1"/>
  <c r="BD255" i="1"/>
  <c r="BB63" i="1"/>
  <c r="BB67" i="1"/>
  <c r="BB71" i="1"/>
  <c r="BB75" i="1"/>
  <c r="BB79" i="1"/>
  <c r="BB83" i="1"/>
  <c r="BB87" i="1"/>
  <c r="BB91" i="1"/>
  <c r="BB95" i="1"/>
  <c r="BB99" i="1"/>
  <c r="BB103" i="1"/>
  <c r="BB107" i="1"/>
  <c r="BB111" i="1"/>
  <c r="BB115" i="1"/>
  <c r="BB119" i="1"/>
  <c r="BB123" i="1"/>
  <c r="BB127" i="1"/>
  <c r="BB131" i="1"/>
  <c r="BB135" i="1"/>
  <c r="BB139" i="1"/>
  <c r="BB143" i="1"/>
  <c r="BB147" i="1"/>
  <c r="BB151" i="1"/>
  <c r="BB155" i="1"/>
  <c r="BB159" i="1"/>
  <c r="BB163" i="1"/>
  <c r="BB167" i="1"/>
  <c r="BB171" i="1"/>
  <c r="BB62" i="1"/>
  <c r="BB69" i="1"/>
  <c r="BB76" i="1"/>
  <c r="BB78" i="1"/>
  <c r="BB85" i="1"/>
  <c r="BB92" i="1"/>
  <c r="BB94" i="1"/>
  <c r="BB101" i="1"/>
  <c r="BB108" i="1"/>
  <c r="BB110" i="1"/>
  <c r="BB117" i="1"/>
  <c r="BB124" i="1"/>
  <c r="BB126" i="1"/>
  <c r="BB133" i="1"/>
  <c r="BB140" i="1"/>
  <c r="BB142" i="1"/>
  <c r="BB149" i="1"/>
  <c r="BB156" i="1"/>
  <c r="BB158" i="1"/>
  <c r="BB165" i="1"/>
  <c r="BB172" i="1"/>
  <c r="BB174" i="1"/>
  <c r="BB178" i="1"/>
  <c r="BB182" i="1"/>
  <c r="BB186" i="1"/>
  <c r="BB190" i="1"/>
  <c r="BB194" i="1"/>
  <c r="BB198" i="1"/>
  <c r="BB202" i="1"/>
  <c r="BB206" i="1"/>
  <c r="BB210" i="1"/>
  <c r="BB214" i="1"/>
  <c r="BB218" i="1"/>
  <c r="BB222" i="1"/>
  <c r="BB226" i="1"/>
  <c r="BB230" i="1"/>
  <c r="BB234" i="1"/>
  <c r="BB238" i="1"/>
  <c r="BB242" i="1"/>
  <c r="BB246" i="1"/>
  <c r="BB250" i="1"/>
  <c r="BB254" i="1"/>
  <c r="BB258" i="1"/>
  <c r="BB64" i="1"/>
  <c r="BB66" i="1"/>
  <c r="BB73" i="1"/>
  <c r="BB80" i="1"/>
  <c r="BB82" i="1"/>
  <c r="BB89" i="1"/>
  <c r="BB96" i="1"/>
  <c r="BB98" i="1"/>
  <c r="BB105" i="1"/>
  <c r="BB112" i="1"/>
  <c r="BB114" i="1"/>
  <c r="BB121" i="1"/>
  <c r="BB128" i="1"/>
  <c r="BB130" i="1"/>
  <c r="BB70" i="1"/>
  <c r="BB77" i="1"/>
  <c r="BB84" i="1"/>
  <c r="BB102" i="1"/>
  <c r="BB109" i="1"/>
  <c r="BB116" i="1"/>
  <c r="BB134" i="1"/>
  <c r="BB136" i="1"/>
  <c r="BB141" i="1"/>
  <c r="BB146" i="1"/>
  <c r="BB148" i="1"/>
  <c r="BB153" i="1"/>
  <c r="BB160" i="1"/>
  <c r="BB176" i="1"/>
  <c r="BB183" i="1"/>
  <c r="BB185" i="1"/>
  <c r="BB192" i="1"/>
  <c r="BB199" i="1"/>
  <c r="BB201" i="1"/>
  <c r="BB208" i="1"/>
  <c r="BB215" i="1"/>
  <c r="BB217" i="1"/>
  <c r="BB224" i="1"/>
  <c r="BB231" i="1"/>
  <c r="BB233" i="1"/>
  <c r="BB240" i="1"/>
  <c r="BB247" i="1"/>
  <c r="BB249" i="1"/>
  <c r="BB256" i="1"/>
  <c r="BB74" i="1"/>
  <c r="BB81" i="1"/>
  <c r="BB88" i="1"/>
  <c r="BB106" i="1"/>
  <c r="BB113" i="1"/>
  <c r="BB120" i="1"/>
  <c r="BB137" i="1"/>
  <c r="BB144" i="1"/>
  <c r="BB170" i="1"/>
  <c r="BB180" i="1"/>
  <c r="BB187" i="1"/>
  <c r="BB189" i="1"/>
  <c r="BB196" i="1"/>
  <c r="BB203" i="1"/>
  <c r="BB205" i="1"/>
  <c r="BB212" i="1"/>
  <c r="BB219" i="1"/>
  <c r="BB221" i="1"/>
  <c r="BB228" i="1"/>
  <c r="BB235" i="1"/>
  <c r="BB237" i="1"/>
  <c r="BB244" i="1"/>
  <c r="BB251" i="1"/>
  <c r="BB253" i="1"/>
  <c r="BB60" i="1"/>
  <c r="BB61" i="1"/>
  <c r="BB68" i="1"/>
  <c r="BB86" i="1"/>
  <c r="BB93" i="1"/>
  <c r="BB100" i="1"/>
  <c r="BB118" i="1"/>
  <c r="BB125" i="1"/>
  <c r="BB132" i="1"/>
  <c r="BB154" i="1"/>
  <c r="BB161" i="1"/>
  <c r="BB166" i="1"/>
  <c r="BB168" i="1"/>
  <c r="BB173" i="1"/>
  <c r="BB175" i="1"/>
  <c r="BB177" i="1"/>
  <c r="BB184" i="1"/>
  <c r="BB191" i="1"/>
  <c r="BB193" i="1"/>
  <c r="BB200" i="1"/>
  <c r="BB207" i="1"/>
  <c r="BB209" i="1"/>
  <c r="BB216" i="1"/>
  <c r="BB223" i="1"/>
  <c r="BB225" i="1"/>
  <c r="BB232" i="1"/>
  <c r="BB239" i="1"/>
  <c r="BB241" i="1"/>
  <c r="BB248" i="1"/>
  <c r="BB255" i="1"/>
  <c r="BB257" i="1"/>
  <c r="BB65" i="1"/>
  <c r="BB72" i="1"/>
  <c r="BB90" i="1"/>
  <c r="BB97" i="1"/>
  <c r="BB104" i="1"/>
  <c r="BB122" i="1"/>
  <c r="BB129" i="1"/>
  <c r="BB138" i="1"/>
  <c r="BB145" i="1"/>
  <c r="BB150" i="1"/>
  <c r="BB152" i="1"/>
  <c r="BB157" i="1"/>
  <c r="BB162" i="1"/>
  <c r="BB164" i="1"/>
  <c r="BB169" i="1"/>
  <c r="BB179" i="1"/>
  <c r="BB181" i="1"/>
  <c r="BB188" i="1"/>
  <c r="BB195" i="1"/>
  <c r="BB197" i="1"/>
  <c r="BB204" i="1"/>
  <c r="BB211" i="1"/>
  <c r="BB213" i="1"/>
  <c r="BB220" i="1"/>
  <c r="BB227" i="1"/>
  <c r="BB229" i="1"/>
  <c r="BB236" i="1"/>
  <c r="BB243" i="1"/>
  <c r="BB245" i="1"/>
  <c r="BB252" i="1"/>
  <c r="BB259" i="1"/>
  <c r="AS67" i="1"/>
  <c r="AS95" i="1"/>
  <c r="AS102" i="1"/>
  <c r="AS65" i="1"/>
  <c r="AS84" i="1"/>
  <c r="AS88" i="1"/>
  <c r="AS104" i="1"/>
  <c r="AS69" i="1"/>
  <c r="AS85" i="1"/>
  <c r="AS77" i="1"/>
  <c r="AS61" i="1"/>
  <c r="AS72" i="1"/>
  <c r="AS86" i="1"/>
  <c r="AS87" i="1"/>
  <c r="AS74" i="1"/>
  <c r="AS75" i="1"/>
  <c r="AS91" i="1"/>
  <c r="AS96" i="1"/>
  <c r="AS81" i="1"/>
  <c r="AS106" i="1"/>
  <c r="AS71" i="1"/>
  <c r="AS103" i="1"/>
  <c r="AS70" i="1"/>
  <c r="AS63" i="1"/>
  <c r="AS80" i="1"/>
  <c r="AS98" i="1"/>
  <c r="AS64" i="1"/>
  <c r="AS105" i="1"/>
  <c r="AS79" i="1"/>
  <c r="AS109" i="1"/>
  <c r="AS97" i="1"/>
  <c r="AS60" i="1"/>
  <c r="AS76" i="1"/>
  <c r="AS92" i="1"/>
  <c r="AS108" i="1"/>
  <c r="AJ63" i="1"/>
  <c r="AJ67" i="1"/>
  <c r="AJ71" i="1"/>
  <c r="AJ75" i="1"/>
  <c r="AJ79" i="1"/>
  <c r="AJ83" i="1"/>
  <c r="AJ87" i="1"/>
  <c r="AJ91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61" i="1"/>
  <c r="AJ68" i="1"/>
  <c r="AJ70" i="1"/>
  <c r="AJ77" i="1"/>
  <c r="AJ84" i="1"/>
  <c r="AJ86" i="1"/>
  <c r="AJ93" i="1"/>
  <c r="AJ62" i="1"/>
  <c r="AJ69" i="1"/>
  <c r="AJ76" i="1"/>
  <c r="AJ78" i="1"/>
  <c r="AJ85" i="1"/>
  <c r="AJ92" i="1"/>
  <c r="AJ94" i="1"/>
  <c r="AJ66" i="1"/>
  <c r="AJ73" i="1"/>
  <c r="AJ80" i="1"/>
  <c r="AJ202" i="1"/>
  <c r="AJ206" i="1"/>
  <c r="AJ210" i="1"/>
  <c r="AJ214" i="1"/>
  <c r="AJ64" i="1"/>
  <c r="AJ74" i="1"/>
  <c r="AJ88" i="1"/>
  <c r="AJ208" i="1"/>
  <c r="AJ215" i="1"/>
  <c r="AJ218" i="1"/>
  <c r="AJ222" i="1"/>
  <c r="AJ226" i="1"/>
  <c r="AJ230" i="1"/>
  <c r="AJ234" i="1"/>
  <c r="AJ238" i="1"/>
  <c r="AJ242" i="1"/>
  <c r="AJ246" i="1"/>
  <c r="AJ250" i="1"/>
  <c r="AJ254" i="1"/>
  <c r="AJ258" i="1"/>
  <c r="AJ81" i="1"/>
  <c r="AJ90" i="1"/>
  <c r="AJ207" i="1"/>
  <c r="AJ209" i="1"/>
  <c r="AJ216" i="1"/>
  <c r="AJ220" i="1"/>
  <c r="AJ224" i="1"/>
  <c r="AJ228" i="1"/>
  <c r="AJ232" i="1"/>
  <c r="AJ236" i="1"/>
  <c r="AJ240" i="1"/>
  <c r="AJ244" i="1"/>
  <c r="AJ248" i="1"/>
  <c r="AJ252" i="1"/>
  <c r="AJ256" i="1"/>
  <c r="AJ72" i="1"/>
  <c r="AJ82" i="1"/>
  <c r="AJ204" i="1"/>
  <c r="AJ211" i="1"/>
  <c r="AJ213" i="1"/>
  <c r="AJ219" i="1"/>
  <c r="AJ223" i="1"/>
  <c r="AJ227" i="1"/>
  <c r="AJ231" i="1"/>
  <c r="AJ235" i="1"/>
  <c r="AJ239" i="1"/>
  <c r="AJ243" i="1"/>
  <c r="AJ247" i="1"/>
  <c r="AJ251" i="1"/>
  <c r="AJ255" i="1"/>
  <c r="AJ259" i="1"/>
  <c r="AJ60" i="1"/>
  <c r="AT60" i="1" s="1"/>
  <c r="AJ65" i="1"/>
  <c r="AJ89" i="1"/>
  <c r="AJ203" i="1"/>
  <c r="AJ205" i="1"/>
  <c r="AJ212" i="1"/>
  <c r="AJ217" i="1"/>
  <c r="AJ221" i="1"/>
  <c r="AJ225" i="1"/>
  <c r="AJ229" i="1"/>
  <c r="AJ233" i="1"/>
  <c r="AJ237" i="1"/>
  <c r="AJ241" i="1"/>
  <c r="AJ245" i="1"/>
  <c r="AJ249" i="1"/>
  <c r="AJ253" i="1"/>
  <c r="AJ257" i="1"/>
  <c r="AS101" i="1"/>
  <c r="AK64" i="1"/>
  <c r="AX64" i="1" s="1"/>
  <c r="AK68" i="1"/>
  <c r="AX68" i="1" s="1"/>
  <c r="AK72" i="1"/>
  <c r="AX72" i="1" s="1"/>
  <c r="AK76" i="1"/>
  <c r="AX76" i="1" s="1"/>
  <c r="AK80" i="1"/>
  <c r="AX80" i="1" s="1"/>
  <c r="AK84" i="1"/>
  <c r="AX84" i="1" s="1"/>
  <c r="AK88" i="1"/>
  <c r="AX88" i="1" s="1"/>
  <c r="AK92" i="1"/>
  <c r="AX92" i="1" s="1"/>
  <c r="AK66" i="1"/>
  <c r="AX66" i="1" s="1"/>
  <c r="AK73" i="1"/>
  <c r="AX73" i="1" s="1"/>
  <c r="AK75" i="1"/>
  <c r="AX75" i="1" s="1"/>
  <c r="AK82" i="1"/>
  <c r="AX82" i="1" s="1"/>
  <c r="AK89" i="1"/>
  <c r="AX89" i="1" s="1"/>
  <c r="AK91" i="1"/>
  <c r="AX91" i="1" s="1"/>
  <c r="AK96" i="1"/>
  <c r="AX96" i="1" s="1"/>
  <c r="AK100" i="1"/>
  <c r="AX100" i="1" s="1"/>
  <c r="AK104" i="1"/>
  <c r="AX104" i="1" s="1"/>
  <c r="AK108" i="1"/>
  <c r="AX108" i="1" s="1"/>
  <c r="AK112" i="1"/>
  <c r="AX112" i="1" s="1"/>
  <c r="AK116" i="1"/>
  <c r="AX116" i="1" s="1"/>
  <c r="AK120" i="1"/>
  <c r="AX120" i="1" s="1"/>
  <c r="AK124" i="1"/>
  <c r="AX124" i="1" s="1"/>
  <c r="AK128" i="1"/>
  <c r="AX128" i="1" s="1"/>
  <c r="AK132" i="1"/>
  <c r="AX132" i="1" s="1"/>
  <c r="AK136" i="1"/>
  <c r="AX136" i="1" s="1"/>
  <c r="AK140" i="1"/>
  <c r="AX140" i="1" s="1"/>
  <c r="AK144" i="1"/>
  <c r="AX144" i="1" s="1"/>
  <c r="AK148" i="1"/>
  <c r="AX148" i="1" s="1"/>
  <c r="AK152" i="1"/>
  <c r="AX152" i="1" s="1"/>
  <c r="AK156" i="1"/>
  <c r="AX156" i="1" s="1"/>
  <c r="AK160" i="1"/>
  <c r="AX160" i="1" s="1"/>
  <c r="AK164" i="1"/>
  <c r="AX164" i="1" s="1"/>
  <c r="AK168" i="1"/>
  <c r="AX168" i="1" s="1"/>
  <c r="AK172" i="1"/>
  <c r="AX172" i="1" s="1"/>
  <c r="AK176" i="1"/>
  <c r="AX176" i="1" s="1"/>
  <c r="AK180" i="1"/>
  <c r="AX180" i="1" s="1"/>
  <c r="AK184" i="1"/>
  <c r="AX184" i="1" s="1"/>
  <c r="AK188" i="1"/>
  <c r="AX188" i="1" s="1"/>
  <c r="AK192" i="1"/>
  <c r="AX192" i="1" s="1"/>
  <c r="AK196" i="1"/>
  <c r="AX196" i="1" s="1"/>
  <c r="AK200" i="1"/>
  <c r="AX200" i="1" s="1"/>
  <c r="AK65" i="1"/>
  <c r="AX65" i="1" s="1"/>
  <c r="AK67" i="1"/>
  <c r="AX67" i="1" s="1"/>
  <c r="AK74" i="1"/>
  <c r="AX74" i="1" s="1"/>
  <c r="AK81" i="1"/>
  <c r="AX81" i="1" s="1"/>
  <c r="AK83" i="1"/>
  <c r="AX83" i="1" s="1"/>
  <c r="AK90" i="1"/>
  <c r="AX90" i="1" s="1"/>
  <c r="AK98" i="1"/>
  <c r="AX98" i="1" s="1"/>
  <c r="AK102" i="1"/>
  <c r="AX102" i="1" s="1"/>
  <c r="AK106" i="1"/>
  <c r="AX106" i="1" s="1"/>
  <c r="AK110" i="1"/>
  <c r="AX110" i="1" s="1"/>
  <c r="AK114" i="1"/>
  <c r="AX114" i="1" s="1"/>
  <c r="AK118" i="1"/>
  <c r="AX118" i="1" s="1"/>
  <c r="AK122" i="1"/>
  <c r="AX122" i="1" s="1"/>
  <c r="AK126" i="1"/>
  <c r="AX126" i="1" s="1"/>
  <c r="AK130" i="1"/>
  <c r="AX130" i="1" s="1"/>
  <c r="AK134" i="1"/>
  <c r="AX134" i="1" s="1"/>
  <c r="AK138" i="1"/>
  <c r="AX138" i="1" s="1"/>
  <c r="AK142" i="1"/>
  <c r="AX142" i="1" s="1"/>
  <c r="AK62" i="1"/>
  <c r="AX62" i="1" s="1"/>
  <c r="AK69" i="1"/>
  <c r="AX69" i="1" s="1"/>
  <c r="AK87" i="1"/>
  <c r="AX87" i="1" s="1"/>
  <c r="AK94" i="1"/>
  <c r="AX94" i="1" s="1"/>
  <c r="AK97" i="1"/>
  <c r="AX97" i="1" s="1"/>
  <c r="AK105" i="1"/>
  <c r="AX105" i="1" s="1"/>
  <c r="AK113" i="1"/>
  <c r="AX113" i="1" s="1"/>
  <c r="AK121" i="1"/>
  <c r="AX121" i="1" s="1"/>
  <c r="AK129" i="1"/>
  <c r="AX129" i="1" s="1"/>
  <c r="AK137" i="1"/>
  <c r="AX137" i="1" s="1"/>
  <c r="AK145" i="1"/>
  <c r="AX145" i="1" s="1"/>
  <c r="AK147" i="1"/>
  <c r="AX147" i="1" s="1"/>
  <c r="AK154" i="1"/>
  <c r="AX154" i="1" s="1"/>
  <c r="AK161" i="1"/>
  <c r="AX161" i="1" s="1"/>
  <c r="AK163" i="1"/>
  <c r="AX163" i="1" s="1"/>
  <c r="AK170" i="1"/>
  <c r="AX170" i="1" s="1"/>
  <c r="AK177" i="1"/>
  <c r="AX177" i="1" s="1"/>
  <c r="AK179" i="1"/>
  <c r="AX179" i="1" s="1"/>
  <c r="AK186" i="1"/>
  <c r="AX186" i="1" s="1"/>
  <c r="AK193" i="1"/>
  <c r="AX193" i="1" s="1"/>
  <c r="AK195" i="1"/>
  <c r="AX195" i="1" s="1"/>
  <c r="AK203" i="1"/>
  <c r="AX203" i="1" s="1"/>
  <c r="AK207" i="1"/>
  <c r="AX207" i="1" s="1"/>
  <c r="AK211" i="1"/>
  <c r="AX211" i="1" s="1"/>
  <c r="AK215" i="1"/>
  <c r="AX215" i="1" s="1"/>
  <c r="AK78" i="1"/>
  <c r="AX78" i="1" s="1"/>
  <c r="AK107" i="1"/>
  <c r="AX107" i="1" s="1"/>
  <c r="AK111" i="1"/>
  <c r="AX111" i="1" s="1"/>
  <c r="AK125" i="1"/>
  <c r="AX125" i="1" s="1"/>
  <c r="AK139" i="1"/>
  <c r="AX139" i="1" s="1"/>
  <c r="AK143" i="1"/>
  <c r="AX143" i="1" s="1"/>
  <c r="AK146" i="1"/>
  <c r="AX146" i="1" s="1"/>
  <c r="AK151" i="1"/>
  <c r="AX151" i="1" s="1"/>
  <c r="AK153" i="1"/>
  <c r="AX153" i="1" s="1"/>
  <c r="AK158" i="1"/>
  <c r="AX158" i="1" s="1"/>
  <c r="AK165" i="1"/>
  <c r="AX165" i="1" s="1"/>
  <c r="AK191" i="1"/>
  <c r="AX191" i="1" s="1"/>
  <c r="AK198" i="1"/>
  <c r="AX198" i="1" s="1"/>
  <c r="AK204" i="1"/>
  <c r="AX204" i="1" s="1"/>
  <c r="AK206" i="1"/>
  <c r="AX206" i="1" s="1"/>
  <c r="AK213" i="1"/>
  <c r="AX213" i="1" s="1"/>
  <c r="AK219" i="1"/>
  <c r="AX219" i="1" s="1"/>
  <c r="AK223" i="1"/>
  <c r="AX223" i="1" s="1"/>
  <c r="AK227" i="1"/>
  <c r="AX227" i="1" s="1"/>
  <c r="AK231" i="1"/>
  <c r="AX231" i="1" s="1"/>
  <c r="AK235" i="1"/>
  <c r="AX235" i="1" s="1"/>
  <c r="AK239" i="1"/>
  <c r="AX239" i="1" s="1"/>
  <c r="AK243" i="1"/>
  <c r="AX243" i="1" s="1"/>
  <c r="AK247" i="1"/>
  <c r="AX247" i="1" s="1"/>
  <c r="AK251" i="1"/>
  <c r="AX251" i="1" s="1"/>
  <c r="AK255" i="1"/>
  <c r="AX255" i="1" s="1"/>
  <c r="AK259" i="1"/>
  <c r="AX259" i="1" s="1"/>
  <c r="AK61" i="1"/>
  <c r="AX61" i="1" s="1"/>
  <c r="AK71" i="1"/>
  <c r="AX71" i="1" s="1"/>
  <c r="AK85" i="1"/>
  <c r="AX85" i="1" s="1"/>
  <c r="AK95" i="1"/>
  <c r="AX95" i="1" s="1"/>
  <c r="AK109" i="1"/>
  <c r="AX109" i="1" s="1"/>
  <c r="AK123" i="1"/>
  <c r="AX123" i="1" s="1"/>
  <c r="AK127" i="1"/>
  <c r="AX127" i="1" s="1"/>
  <c r="AK141" i="1"/>
  <c r="AX141" i="1" s="1"/>
  <c r="AK159" i="1"/>
  <c r="AX159" i="1" s="1"/>
  <c r="AK166" i="1"/>
  <c r="AX166" i="1" s="1"/>
  <c r="AK171" i="1"/>
  <c r="AX171" i="1" s="1"/>
  <c r="AK173" i="1"/>
  <c r="AX173" i="1" s="1"/>
  <c r="AK178" i="1"/>
  <c r="AX178" i="1" s="1"/>
  <c r="AK183" i="1"/>
  <c r="AX183" i="1" s="1"/>
  <c r="AK185" i="1"/>
  <c r="AX185" i="1" s="1"/>
  <c r="AK190" i="1"/>
  <c r="AX190" i="1" s="1"/>
  <c r="AK197" i="1"/>
  <c r="AX197" i="1" s="1"/>
  <c r="AK205" i="1"/>
  <c r="AX205" i="1" s="1"/>
  <c r="AK212" i="1"/>
  <c r="AX212" i="1" s="1"/>
  <c r="AK214" i="1"/>
  <c r="AX214" i="1" s="1"/>
  <c r="AK217" i="1"/>
  <c r="AX217" i="1" s="1"/>
  <c r="AK221" i="1"/>
  <c r="AX221" i="1" s="1"/>
  <c r="AK225" i="1"/>
  <c r="AX225" i="1" s="1"/>
  <c r="AK229" i="1"/>
  <c r="AX229" i="1" s="1"/>
  <c r="AK233" i="1"/>
  <c r="AX233" i="1" s="1"/>
  <c r="AK237" i="1"/>
  <c r="AX237" i="1" s="1"/>
  <c r="AK241" i="1"/>
  <c r="AX241" i="1" s="1"/>
  <c r="AK245" i="1"/>
  <c r="AX245" i="1" s="1"/>
  <c r="AK249" i="1"/>
  <c r="AX249" i="1" s="1"/>
  <c r="AK253" i="1"/>
  <c r="AX253" i="1" s="1"/>
  <c r="AK257" i="1"/>
  <c r="AX257" i="1" s="1"/>
  <c r="AK60" i="1"/>
  <c r="AX60" i="1" s="1"/>
  <c r="AK63" i="1"/>
  <c r="AX63" i="1" s="1"/>
  <c r="AK77" i="1"/>
  <c r="AX77" i="1" s="1"/>
  <c r="AK86" i="1"/>
  <c r="AX86" i="1" s="1"/>
  <c r="AK99" i="1"/>
  <c r="AX99" i="1" s="1"/>
  <c r="AK103" i="1"/>
  <c r="AX103" i="1" s="1"/>
  <c r="AK117" i="1"/>
  <c r="AX117" i="1" s="1"/>
  <c r="AK131" i="1"/>
  <c r="AX131" i="1" s="1"/>
  <c r="AK135" i="1"/>
  <c r="AX135" i="1" s="1"/>
  <c r="AK150" i="1"/>
  <c r="AX150" i="1" s="1"/>
  <c r="AK155" i="1"/>
  <c r="AX155" i="1" s="1"/>
  <c r="AK157" i="1"/>
  <c r="AX157" i="1" s="1"/>
  <c r="AK162" i="1"/>
  <c r="AX162" i="1" s="1"/>
  <c r="AK167" i="1"/>
  <c r="AX167" i="1" s="1"/>
  <c r="AK169" i="1"/>
  <c r="AX169" i="1" s="1"/>
  <c r="AK174" i="1"/>
  <c r="AX174" i="1" s="1"/>
  <c r="AK181" i="1"/>
  <c r="AX181" i="1" s="1"/>
  <c r="AK202" i="1"/>
  <c r="AX202" i="1" s="1"/>
  <c r="AK209" i="1"/>
  <c r="AX209" i="1" s="1"/>
  <c r="AK216" i="1"/>
  <c r="AX216" i="1" s="1"/>
  <c r="AK220" i="1"/>
  <c r="AX220" i="1" s="1"/>
  <c r="AK224" i="1"/>
  <c r="AX224" i="1" s="1"/>
  <c r="AK228" i="1"/>
  <c r="AX228" i="1" s="1"/>
  <c r="AK232" i="1"/>
  <c r="AX232" i="1" s="1"/>
  <c r="AK236" i="1"/>
  <c r="AX236" i="1" s="1"/>
  <c r="AK240" i="1"/>
  <c r="AX240" i="1" s="1"/>
  <c r="AK244" i="1"/>
  <c r="AX244" i="1" s="1"/>
  <c r="AK248" i="1"/>
  <c r="AX248" i="1" s="1"/>
  <c r="AK252" i="1"/>
  <c r="AX252" i="1" s="1"/>
  <c r="AK256" i="1"/>
  <c r="AX256" i="1" s="1"/>
  <c r="AK70" i="1"/>
  <c r="AX70" i="1" s="1"/>
  <c r="AK79" i="1"/>
  <c r="AX79" i="1" s="1"/>
  <c r="AK93" i="1"/>
  <c r="AX93" i="1" s="1"/>
  <c r="AK101" i="1"/>
  <c r="AX101" i="1" s="1"/>
  <c r="AK115" i="1"/>
  <c r="AX115" i="1" s="1"/>
  <c r="AK119" i="1"/>
  <c r="AX119" i="1" s="1"/>
  <c r="AK133" i="1"/>
  <c r="AX133" i="1" s="1"/>
  <c r="AK149" i="1"/>
  <c r="AX149" i="1" s="1"/>
  <c r="AK175" i="1"/>
  <c r="AX175" i="1" s="1"/>
  <c r="AK182" i="1"/>
  <c r="AX182" i="1" s="1"/>
  <c r="AK187" i="1"/>
  <c r="AX187" i="1" s="1"/>
  <c r="AK189" i="1"/>
  <c r="AX189" i="1" s="1"/>
  <c r="AK194" i="1"/>
  <c r="AX194" i="1" s="1"/>
  <c r="AK199" i="1"/>
  <c r="AX199" i="1" s="1"/>
  <c r="AK201" i="1"/>
  <c r="AX201" i="1" s="1"/>
  <c r="AK208" i="1"/>
  <c r="AX208" i="1" s="1"/>
  <c r="AK210" i="1"/>
  <c r="AX210" i="1" s="1"/>
  <c r="AK218" i="1"/>
  <c r="AX218" i="1" s="1"/>
  <c r="AK222" i="1"/>
  <c r="AX222" i="1" s="1"/>
  <c r="AK226" i="1"/>
  <c r="AX226" i="1" s="1"/>
  <c r="AK230" i="1"/>
  <c r="AX230" i="1" s="1"/>
  <c r="AK234" i="1"/>
  <c r="AX234" i="1" s="1"/>
  <c r="AK238" i="1"/>
  <c r="AX238" i="1" s="1"/>
  <c r="AK242" i="1"/>
  <c r="AX242" i="1" s="1"/>
  <c r="AK246" i="1"/>
  <c r="AX246" i="1" s="1"/>
  <c r="AK250" i="1"/>
  <c r="AX250" i="1" s="1"/>
  <c r="AK254" i="1"/>
  <c r="AX254" i="1" s="1"/>
  <c r="AK258" i="1"/>
  <c r="AX258" i="1" s="1"/>
  <c r="AS89" i="1"/>
  <c r="AS90" i="1"/>
  <c r="AL61" i="1"/>
  <c r="AU61" i="1" s="1"/>
  <c r="AL65" i="1"/>
  <c r="AU65" i="1" s="1"/>
  <c r="AL69" i="1"/>
  <c r="AU69" i="1" s="1"/>
  <c r="AL73" i="1"/>
  <c r="AU73" i="1" s="1"/>
  <c r="AL77" i="1"/>
  <c r="AU77" i="1" s="1"/>
  <c r="AL81" i="1"/>
  <c r="AU81" i="1" s="1"/>
  <c r="AL85" i="1"/>
  <c r="AU85" i="1" s="1"/>
  <c r="AL89" i="1"/>
  <c r="AU89" i="1" s="1"/>
  <c r="AL93" i="1"/>
  <c r="AU93" i="1" s="1"/>
  <c r="AL62" i="1"/>
  <c r="AU62" i="1" s="1"/>
  <c r="AL64" i="1"/>
  <c r="AU64" i="1" s="1"/>
  <c r="AL71" i="1"/>
  <c r="AU71" i="1" s="1"/>
  <c r="AL78" i="1"/>
  <c r="AU78" i="1" s="1"/>
  <c r="AL80" i="1"/>
  <c r="AU80" i="1" s="1"/>
  <c r="AL87" i="1"/>
  <c r="AU87" i="1" s="1"/>
  <c r="AL94" i="1"/>
  <c r="AU94" i="1" s="1"/>
  <c r="AL97" i="1"/>
  <c r="AU97" i="1" s="1"/>
  <c r="AL101" i="1"/>
  <c r="AU101" i="1" s="1"/>
  <c r="AL105" i="1"/>
  <c r="AU105" i="1" s="1"/>
  <c r="AL109" i="1"/>
  <c r="AU109" i="1" s="1"/>
  <c r="AL113" i="1"/>
  <c r="AU113" i="1" s="1"/>
  <c r="AL117" i="1"/>
  <c r="AU117" i="1" s="1"/>
  <c r="AL121" i="1"/>
  <c r="AU121" i="1" s="1"/>
  <c r="AL125" i="1"/>
  <c r="AU125" i="1" s="1"/>
  <c r="AL129" i="1"/>
  <c r="AU129" i="1" s="1"/>
  <c r="AL133" i="1"/>
  <c r="AU133" i="1" s="1"/>
  <c r="AL137" i="1"/>
  <c r="AU137" i="1" s="1"/>
  <c r="AL141" i="1"/>
  <c r="AU141" i="1" s="1"/>
  <c r="AL145" i="1"/>
  <c r="AU145" i="1" s="1"/>
  <c r="AL149" i="1"/>
  <c r="AU149" i="1" s="1"/>
  <c r="AL153" i="1"/>
  <c r="AU153" i="1" s="1"/>
  <c r="AL157" i="1"/>
  <c r="AU157" i="1" s="1"/>
  <c r="AL161" i="1"/>
  <c r="AU161" i="1" s="1"/>
  <c r="AL165" i="1"/>
  <c r="AU165" i="1" s="1"/>
  <c r="AL169" i="1"/>
  <c r="AU169" i="1" s="1"/>
  <c r="AL173" i="1"/>
  <c r="AU173" i="1" s="1"/>
  <c r="AL177" i="1"/>
  <c r="AU177" i="1" s="1"/>
  <c r="AL181" i="1"/>
  <c r="AU181" i="1" s="1"/>
  <c r="AL185" i="1"/>
  <c r="AU185" i="1" s="1"/>
  <c r="AL189" i="1"/>
  <c r="AU189" i="1" s="1"/>
  <c r="AL193" i="1"/>
  <c r="AU193" i="1" s="1"/>
  <c r="AL197" i="1"/>
  <c r="AU197" i="1" s="1"/>
  <c r="AL201" i="1"/>
  <c r="AU201" i="1" s="1"/>
  <c r="AL202" i="1"/>
  <c r="AU202" i="1" s="1"/>
  <c r="AL203" i="1"/>
  <c r="AU203" i="1" s="1"/>
  <c r="AL204" i="1"/>
  <c r="AU204" i="1" s="1"/>
  <c r="AL205" i="1"/>
  <c r="AU205" i="1" s="1"/>
  <c r="AL206" i="1"/>
  <c r="AU206" i="1" s="1"/>
  <c r="AL207" i="1"/>
  <c r="AU207" i="1" s="1"/>
  <c r="AL208" i="1"/>
  <c r="AU208" i="1" s="1"/>
  <c r="AL209" i="1"/>
  <c r="AU209" i="1" s="1"/>
  <c r="AL210" i="1"/>
  <c r="AU210" i="1" s="1"/>
  <c r="AL211" i="1"/>
  <c r="AU211" i="1" s="1"/>
  <c r="AL212" i="1"/>
  <c r="AU212" i="1" s="1"/>
  <c r="AL213" i="1"/>
  <c r="AU213" i="1" s="1"/>
  <c r="AL214" i="1"/>
  <c r="AU214" i="1" s="1"/>
  <c r="AL215" i="1"/>
  <c r="AU215" i="1" s="1"/>
  <c r="AL216" i="1"/>
  <c r="AU216" i="1" s="1"/>
  <c r="AL217" i="1"/>
  <c r="AU217" i="1" s="1"/>
  <c r="AL218" i="1"/>
  <c r="AU218" i="1" s="1"/>
  <c r="AL219" i="1"/>
  <c r="AU219" i="1" s="1"/>
  <c r="AL220" i="1"/>
  <c r="AU220" i="1" s="1"/>
  <c r="AL221" i="1"/>
  <c r="AU221" i="1" s="1"/>
  <c r="AL222" i="1"/>
  <c r="AU222" i="1" s="1"/>
  <c r="AL223" i="1"/>
  <c r="AU223" i="1" s="1"/>
  <c r="AL224" i="1"/>
  <c r="AU224" i="1" s="1"/>
  <c r="AL225" i="1"/>
  <c r="AU225" i="1" s="1"/>
  <c r="AL226" i="1"/>
  <c r="AU226" i="1" s="1"/>
  <c r="AL227" i="1"/>
  <c r="AU227" i="1" s="1"/>
  <c r="AL228" i="1"/>
  <c r="AU228" i="1" s="1"/>
  <c r="AL229" i="1"/>
  <c r="AU229" i="1" s="1"/>
  <c r="AL230" i="1"/>
  <c r="AU230" i="1" s="1"/>
  <c r="AL231" i="1"/>
  <c r="AU231" i="1" s="1"/>
  <c r="AL232" i="1"/>
  <c r="AU232" i="1" s="1"/>
  <c r="AL233" i="1"/>
  <c r="AU233" i="1" s="1"/>
  <c r="AL234" i="1"/>
  <c r="AU234" i="1" s="1"/>
  <c r="AL235" i="1"/>
  <c r="AU235" i="1" s="1"/>
  <c r="AL236" i="1"/>
  <c r="AU236" i="1" s="1"/>
  <c r="AL237" i="1"/>
  <c r="AU237" i="1" s="1"/>
  <c r="AL238" i="1"/>
  <c r="AU238" i="1" s="1"/>
  <c r="AL239" i="1"/>
  <c r="AU239" i="1" s="1"/>
  <c r="AL240" i="1"/>
  <c r="AU240" i="1" s="1"/>
  <c r="AL241" i="1"/>
  <c r="AU241" i="1" s="1"/>
  <c r="AL242" i="1"/>
  <c r="AU242" i="1" s="1"/>
  <c r="AL243" i="1"/>
  <c r="AU243" i="1" s="1"/>
  <c r="AL244" i="1"/>
  <c r="AU244" i="1" s="1"/>
  <c r="AL245" i="1"/>
  <c r="AU245" i="1" s="1"/>
  <c r="AL246" i="1"/>
  <c r="AU246" i="1" s="1"/>
  <c r="AL247" i="1"/>
  <c r="AU247" i="1" s="1"/>
  <c r="AL248" i="1"/>
  <c r="AU248" i="1" s="1"/>
  <c r="AL249" i="1"/>
  <c r="AU249" i="1" s="1"/>
  <c r="AL250" i="1"/>
  <c r="AU250" i="1" s="1"/>
  <c r="AL251" i="1"/>
  <c r="AU251" i="1" s="1"/>
  <c r="AL252" i="1"/>
  <c r="AU252" i="1" s="1"/>
  <c r="AL253" i="1"/>
  <c r="AU253" i="1" s="1"/>
  <c r="AL254" i="1"/>
  <c r="AU254" i="1" s="1"/>
  <c r="AL255" i="1"/>
  <c r="AU255" i="1" s="1"/>
  <c r="AL256" i="1"/>
  <c r="AU256" i="1" s="1"/>
  <c r="AL257" i="1"/>
  <c r="AU257" i="1" s="1"/>
  <c r="AL258" i="1"/>
  <c r="AU258" i="1" s="1"/>
  <c r="AL259" i="1"/>
  <c r="AU259" i="1" s="1"/>
  <c r="AL63" i="1"/>
  <c r="AU63" i="1" s="1"/>
  <c r="AL70" i="1"/>
  <c r="AU70" i="1" s="1"/>
  <c r="AL72" i="1"/>
  <c r="AU72" i="1" s="1"/>
  <c r="AL79" i="1"/>
  <c r="AU79" i="1" s="1"/>
  <c r="AL86" i="1"/>
  <c r="AU86" i="1" s="1"/>
  <c r="AL88" i="1"/>
  <c r="AU88" i="1" s="1"/>
  <c r="AL95" i="1"/>
  <c r="AU95" i="1" s="1"/>
  <c r="AL99" i="1"/>
  <c r="AU99" i="1" s="1"/>
  <c r="AL103" i="1"/>
  <c r="AU103" i="1" s="1"/>
  <c r="AL107" i="1"/>
  <c r="AU107" i="1" s="1"/>
  <c r="AL111" i="1"/>
  <c r="AU111" i="1" s="1"/>
  <c r="AL115" i="1"/>
  <c r="AU115" i="1" s="1"/>
  <c r="AL119" i="1"/>
  <c r="AU119" i="1" s="1"/>
  <c r="AL123" i="1"/>
  <c r="AU123" i="1" s="1"/>
  <c r="AL127" i="1"/>
  <c r="AU127" i="1" s="1"/>
  <c r="AL131" i="1"/>
  <c r="AU131" i="1" s="1"/>
  <c r="AL135" i="1"/>
  <c r="AU135" i="1" s="1"/>
  <c r="AL139" i="1"/>
  <c r="AU139" i="1" s="1"/>
  <c r="AL143" i="1"/>
  <c r="AU143" i="1" s="1"/>
  <c r="AL76" i="1"/>
  <c r="AU76" i="1" s="1"/>
  <c r="AL83" i="1"/>
  <c r="AU83" i="1" s="1"/>
  <c r="AL90" i="1"/>
  <c r="AU90" i="1" s="1"/>
  <c r="AL102" i="1"/>
  <c r="AU102" i="1" s="1"/>
  <c r="AL110" i="1"/>
  <c r="AU110" i="1" s="1"/>
  <c r="AL118" i="1"/>
  <c r="AU118" i="1" s="1"/>
  <c r="AL126" i="1"/>
  <c r="AU126" i="1" s="1"/>
  <c r="AL134" i="1"/>
  <c r="AU134" i="1" s="1"/>
  <c r="AL142" i="1"/>
  <c r="AU142" i="1" s="1"/>
  <c r="AL150" i="1"/>
  <c r="AU150" i="1" s="1"/>
  <c r="AL152" i="1"/>
  <c r="AU152" i="1" s="1"/>
  <c r="AL159" i="1"/>
  <c r="AU159" i="1" s="1"/>
  <c r="AL166" i="1"/>
  <c r="AU166" i="1" s="1"/>
  <c r="AL168" i="1"/>
  <c r="AU168" i="1" s="1"/>
  <c r="AL175" i="1"/>
  <c r="AU175" i="1" s="1"/>
  <c r="AL182" i="1"/>
  <c r="AU182" i="1" s="1"/>
  <c r="AL184" i="1"/>
  <c r="AU184" i="1" s="1"/>
  <c r="AL191" i="1"/>
  <c r="AU191" i="1" s="1"/>
  <c r="AL198" i="1"/>
  <c r="AU198" i="1" s="1"/>
  <c r="AL200" i="1"/>
  <c r="AU200" i="1" s="1"/>
  <c r="AL68" i="1"/>
  <c r="AU68" i="1" s="1"/>
  <c r="AL82" i="1"/>
  <c r="AU82" i="1" s="1"/>
  <c r="AL92" i="1"/>
  <c r="AU92" i="1" s="1"/>
  <c r="AL96" i="1"/>
  <c r="AU96" i="1" s="1"/>
  <c r="AL100" i="1"/>
  <c r="AU100" i="1" s="1"/>
  <c r="AL114" i="1"/>
  <c r="AU114" i="1" s="1"/>
  <c r="AL128" i="1"/>
  <c r="AU128" i="1" s="1"/>
  <c r="AL132" i="1"/>
  <c r="AU132" i="1" s="1"/>
  <c r="AL148" i="1"/>
  <c r="AU148" i="1" s="1"/>
  <c r="AL155" i="1"/>
  <c r="AU155" i="1" s="1"/>
  <c r="AL160" i="1"/>
  <c r="AU160" i="1" s="1"/>
  <c r="AL162" i="1"/>
  <c r="AU162" i="1" s="1"/>
  <c r="AL167" i="1"/>
  <c r="AU167" i="1" s="1"/>
  <c r="AL172" i="1"/>
  <c r="AU172" i="1" s="1"/>
  <c r="AL174" i="1"/>
  <c r="AU174" i="1" s="1"/>
  <c r="AL179" i="1"/>
  <c r="AU179" i="1" s="1"/>
  <c r="AL186" i="1"/>
  <c r="AU186" i="1" s="1"/>
  <c r="AL66" i="1"/>
  <c r="AU66" i="1" s="1"/>
  <c r="AL75" i="1"/>
  <c r="AU75" i="1" s="1"/>
  <c r="AL98" i="1"/>
  <c r="AU98" i="1" s="1"/>
  <c r="AL112" i="1"/>
  <c r="AU112" i="1" s="1"/>
  <c r="AL116" i="1"/>
  <c r="AU116" i="1" s="1"/>
  <c r="AL130" i="1"/>
  <c r="AU130" i="1" s="1"/>
  <c r="AL144" i="1"/>
  <c r="AU144" i="1" s="1"/>
  <c r="AL147" i="1"/>
  <c r="AU147" i="1" s="1"/>
  <c r="AL154" i="1"/>
  <c r="AU154" i="1" s="1"/>
  <c r="AL180" i="1"/>
  <c r="AU180" i="1" s="1"/>
  <c r="AL187" i="1"/>
  <c r="AU187" i="1" s="1"/>
  <c r="AL192" i="1"/>
  <c r="AU192" i="1" s="1"/>
  <c r="AL194" i="1"/>
  <c r="AU194" i="1" s="1"/>
  <c r="AL199" i="1"/>
  <c r="AU199" i="1" s="1"/>
  <c r="AL67" i="1"/>
  <c r="AU67" i="1" s="1"/>
  <c r="AL91" i="1"/>
  <c r="AU91" i="1" s="1"/>
  <c r="AL106" i="1"/>
  <c r="AU106" i="1" s="1"/>
  <c r="AL120" i="1"/>
  <c r="AU120" i="1" s="1"/>
  <c r="AL124" i="1"/>
  <c r="AU124" i="1" s="1"/>
  <c r="AL138" i="1"/>
  <c r="AU138" i="1" s="1"/>
  <c r="AL164" i="1"/>
  <c r="AU164" i="1" s="1"/>
  <c r="AL171" i="1"/>
  <c r="AU171" i="1" s="1"/>
  <c r="AL176" i="1"/>
  <c r="AU176" i="1" s="1"/>
  <c r="AL178" i="1"/>
  <c r="AU178" i="1" s="1"/>
  <c r="AL183" i="1"/>
  <c r="AU183" i="1" s="1"/>
  <c r="AL188" i="1"/>
  <c r="AU188" i="1" s="1"/>
  <c r="AL190" i="1"/>
  <c r="AU190" i="1" s="1"/>
  <c r="AL195" i="1"/>
  <c r="AU195" i="1" s="1"/>
  <c r="AL74" i="1"/>
  <c r="AU74" i="1" s="1"/>
  <c r="AL84" i="1"/>
  <c r="AU84" i="1" s="1"/>
  <c r="AL104" i="1"/>
  <c r="AU104" i="1" s="1"/>
  <c r="AL108" i="1"/>
  <c r="AU108" i="1" s="1"/>
  <c r="AL122" i="1"/>
  <c r="AU122" i="1" s="1"/>
  <c r="AL136" i="1"/>
  <c r="AU136" i="1" s="1"/>
  <c r="AL140" i="1"/>
  <c r="AU140" i="1" s="1"/>
  <c r="AL146" i="1"/>
  <c r="AU146" i="1" s="1"/>
  <c r="AL151" i="1"/>
  <c r="AU151" i="1" s="1"/>
  <c r="AL156" i="1"/>
  <c r="AU156" i="1" s="1"/>
  <c r="AL158" i="1"/>
  <c r="AU158" i="1" s="1"/>
  <c r="AL163" i="1"/>
  <c r="AU163" i="1" s="1"/>
  <c r="AL170" i="1"/>
  <c r="AU170" i="1" s="1"/>
  <c r="AL196" i="1"/>
  <c r="AU196" i="1" s="1"/>
  <c r="AL60" i="1"/>
  <c r="AU60" i="1" s="1"/>
  <c r="AS73" i="1"/>
  <c r="AS66" i="1"/>
  <c r="AS93" i="1"/>
  <c r="AS100" i="1"/>
  <c r="AS68" i="1"/>
  <c r="AS107" i="1"/>
  <c r="AS82" i="1"/>
  <c r="AS83" i="1"/>
  <c r="AS99" i="1"/>
  <c r="AS62" i="1"/>
  <c r="AS78" i="1"/>
  <c r="AS94" i="1"/>
  <c r="AI61" i="1"/>
  <c r="AW61" i="1" s="1"/>
  <c r="AI62" i="1"/>
  <c r="AW62" i="1" s="1"/>
  <c r="AI63" i="1"/>
  <c r="AW63" i="1" s="1"/>
  <c r="AI64" i="1"/>
  <c r="AW64" i="1" s="1"/>
  <c r="AI65" i="1"/>
  <c r="AW65" i="1" s="1"/>
  <c r="AI66" i="1"/>
  <c r="AW66" i="1" s="1"/>
  <c r="AI67" i="1"/>
  <c r="AW67" i="1" s="1"/>
  <c r="AI68" i="1"/>
  <c r="AW68" i="1" s="1"/>
  <c r="AI69" i="1"/>
  <c r="AW69" i="1" s="1"/>
  <c r="AI70" i="1"/>
  <c r="AW70" i="1" s="1"/>
  <c r="AI71" i="1"/>
  <c r="AW71" i="1" s="1"/>
  <c r="AI72" i="1"/>
  <c r="AW72" i="1" s="1"/>
  <c r="AI73" i="1"/>
  <c r="AW73" i="1" s="1"/>
  <c r="AI74" i="1"/>
  <c r="AW74" i="1" s="1"/>
  <c r="AI75" i="1"/>
  <c r="AW75" i="1" s="1"/>
  <c r="AI76" i="1"/>
  <c r="AW76" i="1" s="1"/>
  <c r="AI77" i="1"/>
  <c r="AW77" i="1" s="1"/>
  <c r="AI78" i="1"/>
  <c r="AW78" i="1" s="1"/>
  <c r="AI79" i="1"/>
  <c r="AW79" i="1" s="1"/>
  <c r="AI80" i="1"/>
  <c r="AW80" i="1" s="1"/>
  <c r="AI81" i="1"/>
  <c r="AW81" i="1" s="1"/>
  <c r="AI82" i="1"/>
  <c r="AW82" i="1" s="1"/>
  <c r="AI83" i="1"/>
  <c r="AW83" i="1" s="1"/>
  <c r="AI84" i="1"/>
  <c r="AW84" i="1" s="1"/>
  <c r="AI85" i="1"/>
  <c r="AW85" i="1" s="1"/>
  <c r="AI86" i="1"/>
  <c r="AW86" i="1" s="1"/>
  <c r="AI87" i="1"/>
  <c r="AW87" i="1" s="1"/>
  <c r="AI88" i="1"/>
  <c r="AW88" i="1" s="1"/>
  <c r="AI89" i="1"/>
  <c r="AW89" i="1" s="1"/>
  <c r="AI90" i="1"/>
  <c r="AW90" i="1" s="1"/>
  <c r="AI91" i="1"/>
  <c r="AW91" i="1" s="1"/>
  <c r="AI92" i="1"/>
  <c r="AW92" i="1" s="1"/>
  <c r="AI93" i="1"/>
  <c r="AW93" i="1" s="1"/>
  <c r="AI94" i="1"/>
  <c r="AW94" i="1" s="1"/>
  <c r="AI95" i="1"/>
  <c r="AW95" i="1" s="1"/>
  <c r="AI99" i="1"/>
  <c r="AW99" i="1" s="1"/>
  <c r="AI103" i="1"/>
  <c r="AW103" i="1" s="1"/>
  <c r="AI107" i="1"/>
  <c r="AW107" i="1" s="1"/>
  <c r="AI111" i="1"/>
  <c r="AW111" i="1" s="1"/>
  <c r="AI115" i="1"/>
  <c r="AW115" i="1" s="1"/>
  <c r="AI119" i="1"/>
  <c r="AW119" i="1" s="1"/>
  <c r="AI123" i="1"/>
  <c r="AW123" i="1" s="1"/>
  <c r="AI127" i="1"/>
  <c r="AW127" i="1" s="1"/>
  <c r="AI131" i="1"/>
  <c r="AW131" i="1" s="1"/>
  <c r="AI135" i="1"/>
  <c r="AW135" i="1" s="1"/>
  <c r="AI139" i="1"/>
  <c r="AW139" i="1" s="1"/>
  <c r="AI143" i="1"/>
  <c r="AW143" i="1" s="1"/>
  <c r="AI147" i="1"/>
  <c r="AW147" i="1" s="1"/>
  <c r="AI151" i="1"/>
  <c r="AW151" i="1" s="1"/>
  <c r="AI155" i="1"/>
  <c r="AW155" i="1" s="1"/>
  <c r="AI159" i="1"/>
  <c r="AW159" i="1" s="1"/>
  <c r="AI163" i="1"/>
  <c r="AW163" i="1" s="1"/>
  <c r="AI167" i="1"/>
  <c r="AW167" i="1" s="1"/>
  <c r="AI171" i="1"/>
  <c r="AW171" i="1" s="1"/>
  <c r="AI175" i="1"/>
  <c r="AW175" i="1" s="1"/>
  <c r="AI179" i="1"/>
  <c r="AW179" i="1" s="1"/>
  <c r="AI183" i="1"/>
  <c r="AW183" i="1" s="1"/>
  <c r="AI187" i="1"/>
  <c r="AW187" i="1" s="1"/>
  <c r="AI191" i="1"/>
  <c r="AW191" i="1" s="1"/>
  <c r="AI195" i="1"/>
  <c r="AW195" i="1" s="1"/>
  <c r="AI199" i="1"/>
  <c r="AW199" i="1" s="1"/>
  <c r="AI60" i="1"/>
  <c r="AW60" i="1" s="1"/>
  <c r="AI97" i="1"/>
  <c r="AW97" i="1" s="1"/>
  <c r="AI101" i="1"/>
  <c r="AW101" i="1" s="1"/>
  <c r="AI105" i="1"/>
  <c r="AW105" i="1" s="1"/>
  <c r="AI109" i="1"/>
  <c r="AW109" i="1" s="1"/>
  <c r="AI113" i="1"/>
  <c r="AW113" i="1" s="1"/>
  <c r="AI117" i="1"/>
  <c r="AW117" i="1" s="1"/>
  <c r="AI121" i="1"/>
  <c r="AW121" i="1" s="1"/>
  <c r="AI125" i="1"/>
  <c r="AW125" i="1" s="1"/>
  <c r="AI129" i="1"/>
  <c r="AW129" i="1" s="1"/>
  <c r="AI133" i="1"/>
  <c r="AW133" i="1" s="1"/>
  <c r="AI137" i="1"/>
  <c r="AW137" i="1" s="1"/>
  <c r="AI141" i="1"/>
  <c r="AW141" i="1" s="1"/>
  <c r="AI145" i="1"/>
  <c r="AW145" i="1" s="1"/>
  <c r="AI100" i="1"/>
  <c r="AW100" i="1" s="1"/>
  <c r="AI108" i="1"/>
  <c r="AW108" i="1" s="1"/>
  <c r="AI116" i="1"/>
  <c r="AW116" i="1" s="1"/>
  <c r="AI124" i="1"/>
  <c r="AW124" i="1" s="1"/>
  <c r="AI132" i="1"/>
  <c r="AW132" i="1" s="1"/>
  <c r="AI140" i="1"/>
  <c r="AW140" i="1" s="1"/>
  <c r="AI149" i="1"/>
  <c r="AW149" i="1" s="1"/>
  <c r="AI156" i="1"/>
  <c r="AW156" i="1" s="1"/>
  <c r="AI158" i="1"/>
  <c r="AW158" i="1" s="1"/>
  <c r="AI165" i="1"/>
  <c r="AW165" i="1" s="1"/>
  <c r="AI172" i="1"/>
  <c r="AW172" i="1" s="1"/>
  <c r="AI174" i="1"/>
  <c r="AW174" i="1" s="1"/>
  <c r="AI181" i="1"/>
  <c r="AW181" i="1" s="1"/>
  <c r="AI188" i="1"/>
  <c r="AW188" i="1" s="1"/>
  <c r="AI190" i="1"/>
  <c r="AW190" i="1" s="1"/>
  <c r="AI197" i="1"/>
  <c r="AW197" i="1" s="1"/>
  <c r="AI205" i="1"/>
  <c r="AW205" i="1" s="1"/>
  <c r="AI209" i="1"/>
  <c r="AW209" i="1" s="1"/>
  <c r="AI213" i="1"/>
  <c r="AW213" i="1" s="1"/>
  <c r="AI104" i="1"/>
  <c r="AW104" i="1" s="1"/>
  <c r="AI118" i="1"/>
  <c r="AW118" i="1" s="1"/>
  <c r="AI122" i="1"/>
  <c r="AW122" i="1" s="1"/>
  <c r="AI136" i="1"/>
  <c r="AW136" i="1" s="1"/>
  <c r="AI170" i="1"/>
  <c r="AW170" i="1" s="1"/>
  <c r="AI177" i="1"/>
  <c r="AW177" i="1" s="1"/>
  <c r="AI182" i="1"/>
  <c r="AW182" i="1" s="1"/>
  <c r="AI184" i="1"/>
  <c r="AW184" i="1" s="1"/>
  <c r="AI189" i="1"/>
  <c r="AW189" i="1" s="1"/>
  <c r="AI194" i="1"/>
  <c r="AW194" i="1" s="1"/>
  <c r="AI196" i="1"/>
  <c r="AW196" i="1" s="1"/>
  <c r="AI201" i="1"/>
  <c r="AW201" i="1" s="1"/>
  <c r="AI203" i="1"/>
  <c r="AW203" i="1" s="1"/>
  <c r="AI210" i="1"/>
  <c r="AW210" i="1" s="1"/>
  <c r="AI212" i="1"/>
  <c r="AW212" i="1" s="1"/>
  <c r="AI217" i="1"/>
  <c r="AW217" i="1" s="1"/>
  <c r="AI221" i="1"/>
  <c r="AW221" i="1" s="1"/>
  <c r="AI225" i="1"/>
  <c r="AW225" i="1" s="1"/>
  <c r="AI229" i="1"/>
  <c r="AW229" i="1" s="1"/>
  <c r="AI233" i="1"/>
  <c r="AW233" i="1" s="1"/>
  <c r="AI237" i="1"/>
  <c r="AW237" i="1" s="1"/>
  <c r="AI241" i="1"/>
  <c r="AW241" i="1" s="1"/>
  <c r="AI245" i="1"/>
  <c r="AW245" i="1" s="1"/>
  <c r="AI249" i="1"/>
  <c r="AW249" i="1" s="1"/>
  <c r="AI253" i="1"/>
  <c r="AW253" i="1" s="1"/>
  <c r="AI257" i="1"/>
  <c r="AW257" i="1" s="1"/>
  <c r="AI102" i="1"/>
  <c r="AW102" i="1" s="1"/>
  <c r="AI106" i="1"/>
  <c r="AW106" i="1" s="1"/>
  <c r="AI120" i="1"/>
  <c r="AW120" i="1" s="1"/>
  <c r="AI134" i="1"/>
  <c r="AW134" i="1" s="1"/>
  <c r="AI138" i="1"/>
  <c r="AW138" i="1" s="1"/>
  <c r="AI150" i="1"/>
  <c r="AW150" i="1" s="1"/>
  <c r="AI152" i="1"/>
  <c r="AW152" i="1" s="1"/>
  <c r="AI157" i="1"/>
  <c r="AW157" i="1" s="1"/>
  <c r="AI162" i="1"/>
  <c r="AW162" i="1" s="1"/>
  <c r="AI164" i="1"/>
  <c r="AW164" i="1" s="1"/>
  <c r="AI169" i="1"/>
  <c r="AW169" i="1" s="1"/>
  <c r="AI176" i="1"/>
  <c r="AW176" i="1" s="1"/>
  <c r="AI202" i="1"/>
  <c r="AW202" i="1" s="1"/>
  <c r="AI204" i="1"/>
  <c r="AW204" i="1" s="1"/>
  <c r="AI211" i="1"/>
  <c r="AW211" i="1" s="1"/>
  <c r="AI219" i="1"/>
  <c r="AW219" i="1" s="1"/>
  <c r="AI223" i="1"/>
  <c r="AW223" i="1" s="1"/>
  <c r="AI227" i="1"/>
  <c r="AW227" i="1" s="1"/>
  <c r="AI231" i="1"/>
  <c r="AW231" i="1" s="1"/>
  <c r="AI235" i="1"/>
  <c r="AW235" i="1" s="1"/>
  <c r="AI239" i="1"/>
  <c r="AW239" i="1" s="1"/>
  <c r="AI243" i="1"/>
  <c r="AW243" i="1" s="1"/>
  <c r="AI247" i="1"/>
  <c r="AW247" i="1" s="1"/>
  <c r="AI251" i="1"/>
  <c r="AW251" i="1" s="1"/>
  <c r="AI255" i="1"/>
  <c r="AW255" i="1" s="1"/>
  <c r="AI259" i="1"/>
  <c r="AW259" i="1" s="1"/>
  <c r="AI96" i="1"/>
  <c r="AW96" i="1" s="1"/>
  <c r="AI110" i="1"/>
  <c r="AW110" i="1" s="1"/>
  <c r="AI114" i="1"/>
  <c r="AW114" i="1" s="1"/>
  <c r="AI128" i="1"/>
  <c r="AW128" i="1" s="1"/>
  <c r="AI142" i="1"/>
  <c r="AW142" i="1" s="1"/>
  <c r="AI146" i="1"/>
  <c r="AW146" i="1" s="1"/>
  <c r="AI148" i="1"/>
  <c r="AW148" i="1" s="1"/>
  <c r="AI153" i="1"/>
  <c r="AW153" i="1" s="1"/>
  <c r="AI160" i="1"/>
  <c r="AW160" i="1" s="1"/>
  <c r="AI186" i="1"/>
  <c r="AW186" i="1" s="1"/>
  <c r="AI193" i="1"/>
  <c r="AW193" i="1" s="1"/>
  <c r="AI198" i="1"/>
  <c r="AW198" i="1" s="1"/>
  <c r="AI200" i="1"/>
  <c r="AW200" i="1" s="1"/>
  <c r="AI206" i="1"/>
  <c r="AW206" i="1" s="1"/>
  <c r="AI208" i="1"/>
  <c r="AW208" i="1" s="1"/>
  <c r="AI215" i="1"/>
  <c r="AW215" i="1" s="1"/>
  <c r="AI218" i="1"/>
  <c r="AW218" i="1" s="1"/>
  <c r="AI222" i="1"/>
  <c r="AW222" i="1" s="1"/>
  <c r="AI226" i="1"/>
  <c r="AW226" i="1" s="1"/>
  <c r="AI230" i="1"/>
  <c r="AW230" i="1" s="1"/>
  <c r="AI234" i="1"/>
  <c r="AW234" i="1" s="1"/>
  <c r="AI238" i="1"/>
  <c r="AW238" i="1" s="1"/>
  <c r="AI242" i="1"/>
  <c r="AW242" i="1" s="1"/>
  <c r="AI246" i="1"/>
  <c r="AW246" i="1" s="1"/>
  <c r="AI250" i="1"/>
  <c r="AW250" i="1" s="1"/>
  <c r="AI254" i="1"/>
  <c r="AW254" i="1" s="1"/>
  <c r="AI258" i="1"/>
  <c r="AW258" i="1" s="1"/>
  <c r="AI98" i="1"/>
  <c r="AW98" i="1" s="1"/>
  <c r="AI112" i="1"/>
  <c r="AW112" i="1" s="1"/>
  <c r="AI126" i="1"/>
  <c r="AW126" i="1" s="1"/>
  <c r="AI130" i="1"/>
  <c r="AW130" i="1" s="1"/>
  <c r="AI144" i="1"/>
  <c r="AW144" i="1" s="1"/>
  <c r="AI154" i="1"/>
  <c r="AW154" i="1" s="1"/>
  <c r="AI161" i="1"/>
  <c r="AW161" i="1" s="1"/>
  <c r="AI166" i="1"/>
  <c r="AW166" i="1" s="1"/>
  <c r="AI168" i="1"/>
  <c r="AW168" i="1" s="1"/>
  <c r="AI173" i="1"/>
  <c r="AW173" i="1" s="1"/>
  <c r="AI178" i="1"/>
  <c r="AW178" i="1" s="1"/>
  <c r="AI180" i="1"/>
  <c r="AW180" i="1" s="1"/>
  <c r="AI185" i="1"/>
  <c r="AW185" i="1" s="1"/>
  <c r="AI192" i="1"/>
  <c r="AW192" i="1" s="1"/>
  <c r="AI207" i="1"/>
  <c r="AW207" i="1" s="1"/>
  <c r="AI214" i="1"/>
  <c r="AW214" i="1" s="1"/>
  <c r="AI216" i="1"/>
  <c r="AW216" i="1" s="1"/>
  <c r="AI220" i="1"/>
  <c r="AW220" i="1" s="1"/>
  <c r="AI224" i="1"/>
  <c r="AW224" i="1" s="1"/>
  <c r="AI228" i="1"/>
  <c r="AW228" i="1" s="1"/>
  <c r="AI232" i="1"/>
  <c r="AW232" i="1" s="1"/>
  <c r="AI236" i="1"/>
  <c r="AW236" i="1" s="1"/>
  <c r="AI240" i="1"/>
  <c r="AW240" i="1" s="1"/>
  <c r="AI244" i="1"/>
  <c r="AW244" i="1" s="1"/>
  <c r="AI248" i="1"/>
  <c r="AW248" i="1" s="1"/>
  <c r="AI252" i="1"/>
  <c r="AW252" i="1" s="1"/>
  <c r="AI256" i="1"/>
  <c r="AW256" i="1" s="1"/>
  <c r="AT251" i="1" l="1"/>
  <c r="AT235" i="1"/>
  <c r="AT219" i="1"/>
  <c r="AT215" i="1"/>
  <c r="AT76" i="1"/>
  <c r="AT68" i="1"/>
  <c r="AT195" i="1"/>
  <c r="AT167" i="1"/>
  <c r="AT163" i="1"/>
  <c r="AT147" i="1"/>
  <c r="AT131" i="1"/>
  <c r="AT115" i="1"/>
  <c r="AT99" i="1"/>
  <c r="AT79" i="1"/>
  <c r="AT253" i="1"/>
  <c r="AT237" i="1"/>
  <c r="AT221" i="1"/>
  <c r="AT203" i="1"/>
  <c r="AT259" i="1"/>
  <c r="AT243" i="1"/>
  <c r="AT227" i="1"/>
  <c r="AT211" i="1"/>
  <c r="AT256" i="1"/>
  <c r="AT240" i="1"/>
  <c r="AT224" i="1"/>
  <c r="AT207" i="1"/>
  <c r="AT88" i="1"/>
  <c r="AT85" i="1"/>
  <c r="AT62" i="1"/>
  <c r="AT77" i="1"/>
  <c r="AT201" i="1"/>
  <c r="AT197" i="1"/>
  <c r="AT193" i="1"/>
  <c r="AT185" i="1"/>
  <c r="AT181" i="1"/>
  <c r="AT177" i="1"/>
  <c r="AT169" i="1"/>
  <c r="AT165" i="1"/>
  <c r="AT161" i="1"/>
  <c r="AT153" i="1"/>
  <c r="AT149" i="1"/>
  <c r="AT145" i="1"/>
  <c r="AT137" i="1"/>
  <c r="AT133" i="1"/>
  <c r="AT129" i="1"/>
  <c r="AT121" i="1"/>
  <c r="AT117" i="1"/>
  <c r="AT113" i="1"/>
  <c r="AT105" i="1"/>
  <c r="AT101" i="1"/>
  <c r="AT97" i="1"/>
  <c r="AT87" i="1"/>
  <c r="AT255" i="1"/>
  <c r="AT239" i="1"/>
  <c r="AT223" i="1"/>
  <c r="AT204" i="1"/>
  <c r="AT252" i="1"/>
  <c r="AT236" i="1"/>
  <c r="AT220" i="1"/>
  <c r="AT74" i="1"/>
  <c r="AT66" i="1"/>
  <c r="AT78" i="1"/>
  <c r="AT93" i="1"/>
  <c r="AT192" i="1"/>
  <c r="AT184" i="1"/>
  <c r="AT172" i="1"/>
  <c r="AT168" i="1"/>
  <c r="AT164" i="1"/>
  <c r="AT148" i="1"/>
  <c r="AT116" i="1"/>
  <c r="AT112" i="1"/>
  <c r="AT108" i="1"/>
  <c r="AT100" i="1"/>
  <c r="AT83" i="1"/>
  <c r="AT254" i="1"/>
  <c r="AV256" i="1" s="1"/>
  <c r="AT238" i="1"/>
  <c r="AV240" i="1" s="1"/>
  <c r="AT222" i="1"/>
  <c r="AV224" i="1" s="1"/>
  <c r="AT210" i="1"/>
  <c r="AT73" i="1"/>
  <c r="AT189" i="1"/>
  <c r="AT173" i="1"/>
  <c r="AT157" i="1"/>
  <c r="AT141" i="1"/>
  <c r="AT125" i="1"/>
  <c r="AT109" i="1"/>
  <c r="AT71" i="1"/>
  <c r="AT249" i="1"/>
  <c r="AT233" i="1"/>
  <c r="AT217" i="1"/>
  <c r="AT89" i="1"/>
  <c r="AT90" i="1"/>
  <c r="AT250" i="1"/>
  <c r="AT234" i="1"/>
  <c r="AT218" i="1"/>
  <c r="AT206" i="1"/>
  <c r="AT70" i="1"/>
  <c r="AT200" i="1"/>
  <c r="AT196" i="1"/>
  <c r="AT188" i="1"/>
  <c r="AT180" i="1"/>
  <c r="AT176" i="1"/>
  <c r="AT160" i="1"/>
  <c r="AT156" i="1"/>
  <c r="AT152" i="1"/>
  <c r="AT144" i="1"/>
  <c r="AT140" i="1"/>
  <c r="AT136" i="1"/>
  <c r="AT132" i="1"/>
  <c r="AT128" i="1"/>
  <c r="AT124" i="1"/>
  <c r="AT120" i="1"/>
  <c r="AT104" i="1"/>
  <c r="AT96" i="1"/>
  <c r="AT67" i="1"/>
  <c r="AT245" i="1"/>
  <c r="AT229" i="1"/>
  <c r="AT212" i="1"/>
  <c r="AT65" i="1"/>
  <c r="AT82" i="1"/>
  <c r="AT248" i="1"/>
  <c r="AV250" i="1" s="1"/>
  <c r="AT232" i="1"/>
  <c r="AV234" i="1" s="1"/>
  <c r="AT216" i="1"/>
  <c r="AV218" i="1" s="1"/>
  <c r="AT81" i="1"/>
  <c r="AT246" i="1"/>
  <c r="AV248" i="1" s="1"/>
  <c r="AT230" i="1"/>
  <c r="AT64" i="1"/>
  <c r="AT202" i="1"/>
  <c r="AT94" i="1"/>
  <c r="AT86" i="1"/>
  <c r="AT199" i="1"/>
  <c r="AT191" i="1"/>
  <c r="AT187" i="1"/>
  <c r="AV189" i="1" s="1"/>
  <c r="AT183" i="1"/>
  <c r="AT179" i="1"/>
  <c r="AT175" i="1"/>
  <c r="AT171" i="1"/>
  <c r="AT159" i="1"/>
  <c r="AT155" i="1"/>
  <c r="AT151" i="1"/>
  <c r="AT143" i="1"/>
  <c r="AT139" i="1"/>
  <c r="AT135" i="1"/>
  <c r="AT127" i="1"/>
  <c r="AT123" i="1"/>
  <c r="AT119" i="1"/>
  <c r="AT111" i="1"/>
  <c r="AT107" i="1"/>
  <c r="AT103" i="1"/>
  <c r="AT95" i="1"/>
  <c r="AT63" i="1"/>
  <c r="AV65" i="1" s="1"/>
  <c r="AT257" i="1"/>
  <c r="AV259" i="1" s="1"/>
  <c r="AT241" i="1"/>
  <c r="AV243" i="1" s="1"/>
  <c r="AT225" i="1"/>
  <c r="AV227" i="1" s="1"/>
  <c r="AT205" i="1"/>
  <c r="AV207" i="1" s="1"/>
  <c r="AT247" i="1"/>
  <c r="AV249" i="1" s="1"/>
  <c r="AT231" i="1"/>
  <c r="AV233" i="1" s="1"/>
  <c r="AT213" i="1"/>
  <c r="AT72" i="1"/>
  <c r="AT244" i="1"/>
  <c r="AT228" i="1"/>
  <c r="AT209" i="1"/>
  <c r="AT258" i="1"/>
  <c r="AT242" i="1"/>
  <c r="AV244" i="1" s="1"/>
  <c r="AT226" i="1"/>
  <c r="AV228" i="1" s="1"/>
  <c r="AT208" i="1"/>
  <c r="AT214" i="1"/>
  <c r="AV216" i="1" s="1"/>
  <c r="AT80" i="1"/>
  <c r="AV82" i="1" s="1"/>
  <c r="AT92" i="1"/>
  <c r="AT69" i="1"/>
  <c r="AT84" i="1"/>
  <c r="AT61" i="1"/>
  <c r="AT198" i="1"/>
  <c r="AT194" i="1"/>
  <c r="AT190" i="1"/>
  <c r="AT186" i="1"/>
  <c r="AV188" i="1" s="1"/>
  <c r="AT182" i="1"/>
  <c r="AT178" i="1"/>
  <c r="AT174" i="1"/>
  <c r="AT170" i="1"/>
  <c r="AT166" i="1"/>
  <c r="AT162" i="1"/>
  <c r="AT158" i="1"/>
  <c r="AT154" i="1"/>
  <c r="AT150" i="1"/>
  <c r="AT146" i="1"/>
  <c r="AT142" i="1"/>
  <c r="AT138" i="1"/>
  <c r="AT134" i="1"/>
  <c r="AT130" i="1"/>
  <c r="AT126" i="1"/>
  <c r="AT122" i="1"/>
  <c r="AT118" i="1"/>
  <c r="AT114" i="1"/>
  <c r="AT110" i="1"/>
  <c r="AT106" i="1"/>
  <c r="AT102" i="1"/>
  <c r="AV104" i="1" s="1"/>
  <c r="AT98" i="1"/>
  <c r="AV100" i="1" s="1"/>
  <c r="AT91" i="1"/>
  <c r="AT75" i="1"/>
  <c r="AV232" i="1" l="1"/>
  <c r="AV108" i="1"/>
  <c r="AV246" i="1"/>
  <c r="AV153" i="1"/>
  <c r="AV177" i="1"/>
  <c r="AV204" i="1"/>
  <c r="AV192" i="1"/>
  <c r="AV167" i="1"/>
  <c r="AV215" i="1"/>
  <c r="AV238" i="1"/>
  <c r="AV237" i="1"/>
  <c r="AV133" i="1"/>
  <c r="AV197" i="1"/>
  <c r="AV164" i="1"/>
  <c r="AV180" i="1"/>
  <c r="AV144" i="1"/>
  <c r="AV160" i="1"/>
  <c r="AV176" i="1"/>
  <c r="AV86" i="1"/>
  <c r="AV66" i="1"/>
  <c r="AV67" i="1"/>
  <c r="AV69" i="1"/>
  <c r="AV198" i="1"/>
  <c r="AV212" i="1"/>
  <c r="AV241" i="1"/>
  <c r="AV103" i="1"/>
  <c r="AV147" i="1"/>
  <c r="AV187" i="1"/>
  <c r="AV209" i="1"/>
  <c r="AV213" i="1"/>
  <c r="AV149" i="1"/>
  <c r="AV70" i="1"/>
  <c r="AV93" i="1"/>
  <c r="AV128" i="1"/>
  <c r="AV74" i="1"/>
  <c r="AV137" i="1"/>
  <c r="AV181" i="1"/>
  <c r="AV80" i="1"/>
  <c r="AV132" i="1"/>
  <c r="AV97" i="1"/>
  <c r="AV88" i="1"/>
  <c r="AV202" i="1"/>
  <c r="AV219" i="1"/>
  <c r="AV175" i="1"/>
  <c r="AV150" i="1"/>
  <c r="AV254" i="1"/>
  <c r="AV257" i="1"/>
  <c r="AV151" i="1"/>
  <c r="AV171" i="1"/>
  <c r="AV195" i="1"/>
  <c r="AV226" i="1"/>
  <c r="AV229" i="1"/>
  <c r="AV223" i="1"/>
  <c r="AV253" i="1"/>
  <c r="AV112" i="1"/>
  <c r="AV113" i="1"/>
  <c r="AV157" i="1"/>
  <c r="AV201" i="1"/>
  <c r="AV162" i="1"/>
  <c r="AV220" i="1"/>
  <c r="AV118" i="1"/>
  <c r="AV123" i="1"/>
  <c r="AV81" i="1"/>
  <c r="AV126" i="1"/>
  <c r="AV142" i="1"/>
  <c r="AV73" i="1"/>
  <c r="AV79" i="1"/>
  <c r="AV205" i="1"/>
  <c r="AV148" i="1"/>
  <c r="AV71" i="1"/>
  <c r="AV211" i="1"/>
  <c r="AV141" i="1"/>
  <c r="AV161" i="1"/>
  <c r="AV185" i="1"/>
  <c r="AV98" i="1"/>
  <c r="AV130" i="1"/>
  <c r="AV146" i="1"/>
  <c r="AV178" i="1"/>
  <c r="AV236" i="1"/>
  <c r="AV111" i="1"/>
  <c r="AV102" i="1"/>
  <c r="AV186" i="1"/>
  <c r="AV68" i="1"/>
  <c r="AV107" i="1"/>
  <c r="AV131" i="1"/>
  <c r="AV64" i="1"/>
  <c r="AV101" i="1"/>
  <c r="AV165" i="1"/>
  <c r="AV78" i="1"/>
  <c r="AV120" i="1"/>
  <c r="AV136" i="1"/>
  <c r="AV152" i="1"/>
  <c r="AV168" i="1"/>
  <c r="AV184" i="1"/>
  <c r="AV200" i="1"/>
  <c r="AV94" i="1"/>
  <c r="AV230" i="1"/>
  <c r="AV105" i="1"/>
  <c r="AV125" i="1"/>
  <c r="AV145" i="1"/>
  <c r="AV173" i="1"/>
  <c r="AV96" i="1"/>
  <c r="AV231" i="1"/>
  <c r="AV106" i="1"/>
  <c r="AV134" i="1"/>
  <c r="AV154" i="1"/>
  <c r="AV182" i="1"/>
  <c r="AV72" i="1"/>
  <c r="AV252" i="1"/>
  <c r="AV235" i="1"/>
  <c r="AV127" i="1"/>
  <c r="AV191" i="1"/>
  <c r="AV110" i="1"/>
  <c r="AV166" i="1"/>
  <c r="AV194" i="1"/>
  <c r="AV76" i="1"/>
  <c r="AV206" i="1"/>
  <c r="AV89" i="1"/>
  <c r="AV115" i="1"/>
  <c r="AV135" i="1"/>
  <c r="AV155" i="1"/>
  <c r="AV179" i="1"/>
  <c r="AV199" i="1"/>
  <c r="AV87" i="1"/>
  <c r="AV242" i="1"/>
  <c r="AV245" i="1"/>
  <c r="AV239" i="1"/>
  <c r="AV117" i="1"/>
  <c r="AV169" i="1"/>
  <c r="AV217" i="1"/>
  <c r="AV91" i="1"/>
  <c r="AV159" i="1"/>
  <c r="AV85" i="1"/>
  <c r="AV174" i="1"/>
  <c r="AV116" i="1"/>
  <c r="AV196" i="1"/>
  <c r="AV210" i="1"/>
  <c r="AV121" i="1"/>
  <c r="AV214" i="1"/>
  <c r="AV77" i="1"/>
  <c r="AV124" i="1"/>
  <c r="AV140" i="1"/>
  <c r="AV156" i="1"/>
  <c r="AV172" i="1"/>
  <c r="AV63" i="1"/>
  <c r="AV109" i="1"/>
  <c r="AV129" i="1"/>
  <c r="AV193" i="1"/>
  <c r="AV83" i="1"/>
  <c r="AV84" i="1"/>
  <c r="AV247" i="1"/>
  <c r="AV122" i="1"/>
  <c r="AV138" i="1"/>
  <c r="AV158" i="1"/>
  <c r="AV190" i="1"/>
  <c r="AV208" i="1"/>
  <c r="AV92" i="1"/>
  <c r="AV251" i="1"/>
  <c r="AV143" i="1"/>
  <c r="AV75" i="1"/>
  <c r="AV114" i="1"/>
  <c r="AV170" i="1"/>
  <c r="AV95" i="1"/>
  <c r="AV222" i="1"/>
  <c r="AV225" i="1"/>
  <c r="AV99" i="1"/>
  <c r="AV119" i="1"/>
  <c r="AV139" i="1"/>
  <c r="AV163" i="1"/>
  <c r="AV183" i="1"/>
  <c r="AV203" i="1"/>
  <c r="AV90" i="1"/>
  <c r="AV258" i="1"/>
  <c r="AV255" i="1"/>
  <c r="AV221" i="1"/>
  <c r="AV62" i="1"/>
</calcChain>
</file>

<file path=xl/comments1.xml><?xml version="1.0" encoding="utf-8"?>
<comments xmlns="http://schemas.openxmlformats.org/spreadsheetml/2006/main">
  <authors>
    <author>Anas Aboukhalid</author>
  </authors>
  <commentList>
    <comment ref="U7" authorId="0" shapeId="0">
      <text>
        <r>
          <rPr>
            <b/>
            <sz val="9"/>
            <color indexed="81"/>
            <rFont val="Tahoma"/>
            <family val="2"/>
          </rPr>
          <t>Moving Range Average
MR Bar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</rPr>
          <t xml:space="preserve">MR BAR * 3.27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 xml:space="preserve">UCL = X BAR + 2.66 * MR BAR
</t>
        </r>
      </text>
    </comment>
    <comment ref="AH59" authorId="0" shapeId="0">
      <text>
        <r>
          <rPr>
            <b/>
            <sz val="9"/>
            <color indexed="81"/>
            <rFont val="Tahoma"/>
            <charset val="1"/>
          </rPr>
          <t xml:space="preserve">Moving Range
</t>
        </r>
      </text>
    </comment>
  </commentList>
</comments>
</file>

<file path=xl/sharedStrings.xml><?xml version="1.0" encoding="utf-8"?>
<sst xmlns="http://schemas.openxmlformats.org/spreadsheetml/2006/main" count="55" uniqueCount="48">
  <si>
    <t>Specification</t>
  </si>
  <si>
    <t>Min</t>
  </si>
  <si>
    <t>Max</t>
  </si>
  <si>
    <t>Nominal</t>
  </si>
  <si>
    <t>Upper Control Limit (UCL)</t>
  </si>
  <si>
    <t>Lower Control Limit (LCL)</t>
  </si>
  <si>
    <t>Mean</t>
  </si>
  <si>
    <t>LCL</t>
  </si>
  <si>
    <t>UCL</t>
  </si>
  <si>
    <t>USL</t>
  </si>
  <si>
    <t>LSL</t>
  </si>
  <si>
    <t>Actual</t>
  </si>
  <si>
    <t>Short Term Capability (Cp)</t>
  </si>
  <si>
    <t>Short Term Centered Capability (Cpk)</t>
  </si>
  <si>
    <t>Sample Size</t>
  </si>
  <si>
    <t>SPC Sheet</t>
  </si>
  <si>
    <t>Measurements</t>
  </si>
  <si>
    <t>Actual 1</t>
  </si>
  <si>
    <t>Actual 2</t>
  </si>
  <si>
    <t>MR Bar</t>
  </si>
  <si>
    <t>MR</t>
  </si>
  <si>
    <t>1 point outside control limit</t>
  </si>
  <si>
    <t>2 of 3 pts outside the 2s limit</t>
  </si>
  <si>
    <t>4 of 5 pts outside the 1s limit</t>
  </si>
  <si>
    <r>
      <t>1</t>
    </r>
    <r>
      <rPr>
        <sz val="10"/>
        <rFont val="Symbol"/>
        <family val="1"/>
        <charset val="2"/>
      </rPr>
      <t>s</t>
    </r>
    <r>
      <rPr>
        <sz val="10"/>
        <rFont val="Franklin Gothic Medium Cond"/>
        <family val="2"/>
      </rPr>
      <t xml:space="preserve"> control limit</t>
    </r>
  </si>
  <si>
    <r>
      <t>2</t>
    </r>
    <r>
      <rPr>
        <sz val="10"/>
        <rFont val="Symbol"/>
        <family val="1"/>
        <charset val="2"/>
      </rPr>
      <t>s</t>
    </r>
    <r>
      <rPr>
        <sz val="10"/>
        <rFont val="Franklin Gothic Medium Cond"/>
        <family val="2"/>
      </rPr>
      <t xml:space="preserve"> control limit</t>
    </r>
  </si>
  <si>
    <r>
      <t>3</t>
    </r>
    <r>
      <rPr>
        <sz val="10"/>
        <rFont val="Symbol"/>
        <family val="1"/>
        <charset val="2"/>
      </rPr>
      <t>s</t>
    </r>
    <r>
      <rPr>
        <sz val="10"/>
        <rFont val="Franklin Gothic Medium Cond"/>
        <family val="2"/>
      </rPr>
      <t xml:space="preserve"> control limit</t>
    </r>
  </si>
  <si>
    <r>
      <t>Mean (</t>
    </r>
    <r>
      <rPr>
        <sz val="10"/>
        <rFont val="Symbol"/>
        <family val="1"/>
        <charset val="2"/>
      </rPr>
      <t>m</t>
    </r>
    <r>
      <rPr>
        <sz val="10"/>
        <rFont val="Franklin Gothic Medium Cond"/>
        <family val="2"/>
      </rPr>
      <t xml:space="preserve"> or Xbar)</t>
    </r>
  </si>
  <si>
    <r>
      <t>Standard Deviation (</t>
    </r>
    <r>
      <rPr>
        <sz val="10"/>
        <rFont val="Symbol"/>
        <family val="1"/>
        <charset val="2"/>
      </rPr>
      <t>s</t>
    </r>
    <r>
      <rPr>
        <sz val="10"/>
        <rFont val="Franklin Gothic Medium Cond"/>
        <family val="2"/>
      </rPr>
      <t>)</t>
    </r>
  </si>
  <si>
    <t>outside 2s upper limit</t>
  </si>
  <si>
    <t>outside 2s lower limit</t>
  </si>
  <si>
    <r>
      <t>1</t>
    </r>
    <r>
      <rPr>
        <b/>
        <sz val="9"/>
        <color theme="1" tint="0.499984740745262"/>
        <rFont val="Symbol"/>
        <family val="1"/>
        <charset val="2"/>
      </rPr>
      <t>s</t>
    </r>
    <r>
      <rPr>
        <b/>
        <sz val="9"/>
        <color theme="1" tint="0.499984740745262"/>
        <rFont val="Calibri"/>
        <family val="2"/>
        <scheme val="minor"/>
      </rPr>
      <t xml:space="preserve"> Upper</t>
    </r>
  </si>
  <si>
    <r>
      <t>2</t>
    </r>
    <r>
      <rPr>
        <b/>
        <sz val="9"/>
        <color theme="1" tint="0.499984740745262"/>
        <rFont val="Symbol"/>
        <family val="1"/>
        <charset val="2"/>
      </rPr>
      <t>s</t>
    </r>
    <r>
      <rPr>
        <b/>
        <sz val="9"/>
        <color theme="1" tint="0.499984740745262"/>
        <rFont val="Calibri"/>
        <family val="2"/>
        <scheme val="minor"/>
      </rPr>
      <t xml:space="preserve"> Upper</t>
    </r>
  </si>
  <si>
    <r>
      <t>1</t>
    </r>
    <r>
      <rPr>
        <b/>
        <sz val="9"/>
        <color theme="1" tint="0.499984740745262"/>
        <rFont val="Symbol"/>
        <family val="1"/>
        <charset val="2"/>
      </rPr>
      <t>s</t>
    </r>
    <r>
      <rPr>
        <b/>
        <sz val="9"/>
        <color theme="1" tint="0.499984740745262"/>
        <rFont val="Calibri"/>
        <family val="2"/>
        <scheme val="minor"/>
      </rPr>
      <t xml:space="preserve"> Lower</t>
    </r>
  </si>
  <si>
    <r>
      <t>2</t>
    </r>
    <r>
      <rPr>
        <b/>
        <sz val="9"/>
        <color theme="1" tint="0.499984740745262"/>
        <rFont val="Symbol"/>
        <family val="1"/>
        <charset val="2"/>
      </rPr>
      <t>s</t>
    </r>
    <r>
      <rPr>
        <b/>
        <sz val="9"/>
        <color theme="1" tint="0.499984740745262"/>
        <rFont val="Calibri"/>
        <family val="2"/>
        <scheme val="minor"/>
      </rPr>
      <t xml:space="preserve"> Lower</t>
    </r>
  </si>
  <si>
    <t>Upper</t>
  </si>
  <si>
    <t>Lower</t>
  </si>
  <si>
    <t>Capability</t>
  </si>
  <si>
    <t>Upper/Lower</t>
  </si>
  <si>
    <t>8 in a row on the same side</t>
  </si>
  <si>
    <t>outside 1s upper limit</t>
  </si>
  <si>
    <t>outside 1s olwer limit</t>
  </si>
  <si>
    <t>R Chart</t>
  </si>
  <si>
    <t>X Chart</t>
  </si>
  <si>
    <t>UCL R Chart</t>
  </si>
  <si>
    <t>2 sigmas UCL</t>
  </si>
  <si>
    <t>1 sigma UCL</t>
  </si>
  <si>
    <t>SPC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</si>
</sst>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\+#,##0.00;[Red]\-#,##0.00"/>
    <numFmt numFmtId="166" formatCode="#,##0.00_ ;[Red]\-#,##0.00\ 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Franklin Gothic Medium Cond"/>
      <family val="2"/>
    </font>
    <font>
      <u/>
      <sz val="11"/>
      <color theme="0"/>
      <name val="Calibri"/>
      <family val="2"/>
      <scheme val="minor"/>
    </font>
    <font>
      <sz val="20"/>
      <color theme="1"/>
      <name val="Franklin Gothic Medium Cond"/>
      <family val="2"/>
    </font>
    <font>
      <sz val="9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10"/>
      <name val="Franklin Gothic Medium Cond"/>
      <family val="2"/>
    </font>
    <font>
      <sz val="10"/>
      <color theme="1"/>
      <name val="Franklin Gothic Medium Cond"/>
      <family val="2"/>
    </font>
    <font>
      <sz val="10"/>
      <name val="Symbol"/>
      <family val="1"/>
      <charset val="2"/>
    </font>
    <font>
      <b/>
      <sz val="9"/>
      <color indexed="81"/>
      <name val="Tahoma"/>
      <family val="2"/>
    </font>
    <font>
      <b/>
      <sz val="9"/>
      <color theme="1" tint="0.499984740745262"/>
      <name val="Calibri"/>
      <family val="2"/>
      <scheme val="minor"/>
    </font>
    <font>
      <b/>
      <sz val="9"/>
      <color theme="1" tint="0.499984740745262"/>
      <name val="Symbol"/>
      <family val="1"/>
      <charset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4" tint="-0.2499465926084170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Border="1"/>
    <xf numFmtId="164" fontId="0" fillId="2" borderId="0" xfId="0" applyNumberFormat="1" applyFill="1"/>
    <xf numFmtId="164" fontId="3" fillId="2" borderId="8" xfId="0" applyNumberFormat="1" applyFont="1" applyFill="1" applyBorder="1" applyAlignment="1">
      <alignment horizontal="center"/>
    </xf>
    <xf numFmtId="166" fontId="3" fillId="2" borderId="8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0" fillId="2" borderId="9" xfId="0" applyFill="1" applyBorder="1"/>
    <xf numFmtId="0" fontId="6" fillId="5" borderId="0" xfId="0" applyFont="1" applyFill="1"/>
    <xf numFmtId="0" fontId="5" fillId="5" borderId="0" xfId="0" applyFont="1" applyFill="1"/>
    <xf numFmtId="0" fontId="7" fillId="5" borderId="0" xfId="0" applyFont="1" applyFill="1"/>
    <xf numFmtId="0" fontId="2" fillId="5" borderId="0" xfId="0" applyFont="1" applyFill="1"/>
    <xf numFmtId="0" fontId="0" fillId="2" borderId="10" xfId="0" applyFill="1" applyBorder="1"/>
    <xf numFmtId="0" fontId="4" fillId="4" borderId="8" xfId="0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2" borderId="17" xfId="0" applyFont="1" applyFill="1" applyBorder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9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 wrapText="1"/>
    </xf>
    <xf numFmtId="0" fontId="8" fillId="6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left"/>
    </xf>
    <xf numFmtId="164" fontId="11" fillId="0" borderId="1" xfId="0" applyNumberFormat="1" applyFont="1" applyBorder="1" applyAlignment="1" applyProtection="1">
      <alignment horizontal="center"/>
    </xf>
    <xf numFmtId="0" fontId="11" fillId="3" borderId="11" xfId="0" applyFont="1" applyFill="1" applyBorder="1" applyAlignment="1" applyProtection="1">
      <alignment horizontal="left"/>
    </xf>
    <xf numFmtId="0" fontId="11" fillId="3" borderId="12" xfId="0" applyFont="1" applyFill="1" applyBorder="1" applyAlignment="1" applyProtection="1">
      <alignment horizontal="left"/>
    </xf>
    <xf numFmtId="0" fontId="11" fillId="3" borderId="13" xfId="0" applyFont="1" applyFill="1" applyBorder="1" applyAlignment="1" applyProtection="1">
      <alignment horizontal="left"/>
    </xf>
    <xf numFmtId="164" fontId="12" fillId="2" borderId="0" xfId="0" applyNumberFormat="1" applyFont="1" applyFill="1"/>
    <xf numFmtId="1" fontId="12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66" fontId="12" fillId="2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left"/>
    </xf>
    <xf numFmtId="0" fontId="12" fillId="3" borderId="1" xfId="0" applyFont="1" applyFill="1" applyBorder="1" applyAlignment="1">
      <alignment horizontal="center"/>
    </xf>
    <xf numFmtId="0" fontId="11" fillId="3" borderId="11" xfId="0" applyFont="1" applyFill="1" applyBorder="1" applyAlignment="1" applyProtection="1">
      <alignment horizontal="left"/>
    </xf>
    <xf numFmtId="0" fontId="11" fillId="3" borderId="13" xfId="0" applyFont="1" applyFill="1" applyBorder="1" applyAlignment="1" applyProtection="1">
      <alignment horizontal="left"/>
    </xf>
    <xf numFmtId="0" fontId="12" fillId="3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11" fillId="3" borderId="11" xfId="0" applyFont="1" applyFill="1" applyBorder="1" applyAlignment="1" applyProtection="1"/>
    <xf numFmtId="0" fontId="11" fillId="3" borderId="13" xfId="0" applyFont="1" applyFill="1" applyBorder="1" applyAlignment="1" applyProtection="1"/>
    <xf numFmtId="0" fontId="12" fillId="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7" fillId="3" borderId="2" xfId="0" applyFont="1" applyFill="1" applyBorder="1"/>
    <xf numFmtId="0" fontId="18" fillId="2" borderId="3" xfId="0" applyFont="1" applyFill="1" applyBorder="1" applyAlignment="1">
      <alignment horizontal="center"/>
    </xf>
    <xf numFmtId="165" fontId="18" fillId="2" borderId="4" xfId="0" applyNumberFormat="1" applyFont="1" applyFill="1" applyBorder="1" applyAlignment="1">
      <alignment horizontal="center"/>
    </xf>
    <xf numFmtId="0" fontId="17" fillId="3" borderId="5" xfId="0" applyFont="1" applyFill="1" applyBorder="1"/>
    <xf numFmtId="2" fontId="18" fillId="2" borderId="6" xfId="0" applyNumberFormat="1" applyFont="1" applyFill="1" applyBorder="1" applyAlignment="1">
      <alignment horizontal="center"/>
    </xf>
    <xf numFmtId="0" fontId="17" fillId="3" borderId="6" xfId="0" applyFont="1" applyFill="1" applyBorder="1"/>
    <xf numFmtId="166" fontId="18" fillId="2" borderId="7" xfId="0" applyNumberFormat="1" applyFont="1" applyFill="1" applyBorder="1" applyAlignment="1">
      <alignment horizontal="center"/>
    </xf>
    <xf numFmtId="0" fontId="15" fillId="4" borderId="20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colors>
    <mruColors>
      <color rgb="FFFF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Franklin Gothic Medium Cond" panose="020B0606030402020204" pitchFamily="34" charset="0"/>
                <a:ea typeface="+mn-ea"/>
                <a:cs typeface="+mn-cs"/>
              </a:defRPr>
            </a:pPr>
            <a:r>
              <a:rPr lang="en-GB" sz="1600">
                <a:solidFill>
                  <a:schemeClr val="tx1">
                    <a:lumMod val="75000"/>
                    <a:lumOff val="25000"/>
                  </a:schemeClr>
                </a:solidFill>
                <a:latin typeface="Franklin Gothic Medium Cond" panose="020B0606030402020204" pitchFamily="34" charset="0"/>
              </a:rPr>
              <a:t>Individual Points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Franklin Gothic Medium Cond" panose="020B06060304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522167694987347E-2"/>
          <c:y val="0.12862674703010368"/>
          <c:w val="0.93270050022820505"/>
          <c:h val="0.60817714482410112"/>
        </c:manualLayout>
      </c:layout>
      <c:lineChart>
        <c:grouping val="standard"/>
        <c:varyColors val="0"/>
        <c:ser>
          <c:idx val="4"/>
          <c:order val="0"/>
          <c:tx>
            <c:strRef>
              <c:f>SPC!$AG$59</c:f>
              <c:strCache>
                <c:ptCount val="1"/>
                <c:pt idx="0">
                  <c:v>Actual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noFill/>
              </a:ln>
              <a:effectLst/>
            </c:spPr>
          </c:marker>
          <c:val>
            <c:numRef>
              <c:f>SPC!$AG$60:$AG$259</c:f>
              <c:numCache>
                <c:formatCode>0.000</c:formatCode>
                <c:ptCount val="200"/>
                <c:pt idx="0">
                  <c:v>28</c:v>
                </c:pt>
                <c:pt idx="1">
                  <c:v>28.01</c:v>
                </c:pt>
                <c:pt idx="2">
                  <c:v>28.02</c:v>
                </c:pt>
                <c:pt idx="3">
                  <c:v>27.99</c:v>
                </c:pt>
                <c:pt idx="4">
                  <c:v>28.02</c:v>
                </c:pt>
                <c:pt idx="5">
                  <c:v>28</c:v>
                </c:pt>
                <c:pt idx="6">
                  <c:v>28.02</c:v>
                </c:pt>
                <c:pt idx="7">
                  <c:v>28.02</c:v>
                </c:pt>
                <c:pt idx="8">
                  <c:v>28.03</c:v>
                </c:pt>
                <c:pt idx="9">
                  <c:v>28.02</c:v>
                </c:pt>
                <c:pt idx="10">
                  <c:v>28.02</c:v>
                </c:pt>
                <c:pt idx="11">
                  <c:v>28.03</c:v>
                </c:pt>
                <c:pt idx="12">
                  <c:v>28.03</c:v>
                </c:pt>
                <c:pt idx="13">
                  <c:v>28.02</c:v>
                </c:pt>
                <c:pt idx="14">
                  <c:v>28.01</c:v>
                </c:pt>
                <c:pt idx="15">
                  <c:v>28.02</c:v>
                </c:pt>
                <c:pt idx="16">
                  <c:v>28.01</c:v>
                </c:pt>
                <c:pt idx="17">
                  <c:v>27.99</c:v>
                </c:pt>
                <c:pt idx="18">
                  <c:v>28.01</c:v>
                </c:pt>
                <c:pt idx="19">
                  <c:v>28.02</c:v>
                </c:pt>
                <c:pt idx="20">
                  <c:v>27.98</c:v>
                </c:pt>
                <c:pt idx="21">
                  <c:v>28.02</c:v>
                </c:pt>
                <c:pt idx="22">
                  <c:v>28</c:v>
                </c:pt>
                <c:pt idx="23">
                  <c:v>28.02</c:v>
                </c:pt>
                <c:pt idx="24">
                  <c:v>27.98</c:v>
                </c:pt>
                <c:pt idx="25">
                  <c:v>28.01</c:v>
                </c:pt>
                <c:pt idx="26">
                  <c:v>27.99</c:v>
                </c:pt>
                <c:pt idx="27">
                  <c:v>28.02</c:v>
                </c:pt>
                <c:pt idx="28">
                  <c:v>27.98</c:v>
                </c:pt>
                <c:pt idx="29">
                  <c:v>27.99</c:v>
                </c:pt>
                <c:pt idx="30">
                  <c:v>27.98</c:v>
                </c:pt>
                <c:pt idx="31">
                  <c:v>27.99</c:v>
                </c:pt>
                <c:pt idx="32">
                  <c:v>27.98</c:v>
                </c:pt>
                <c:pt idx="33">
                  <c:v>27.96</c:v>
                </c:pt>
                <c:pt idx="34">
                  <c:v>27.99</c:v>
                </c:pt>
                <c:pt idx="35">
                  <c:v>27.96</c:v>
                </c:pt>
                <c:pt idx="36">
                  <c:v>27.99</c:v>
                </c:pt>
                <c:pt idx="37">
                  <c:v>28.02</c:v>
                </c:pt>
                <c:pt idx="38">
                  <c:v>28.02</c:v>
                </c:pt>
                <c:pt idx="39">
                  <c:v>28.07</c:v>
                </c:pt>
                <c:pt idx="40">
                  <c:v>28.02</c:v>
                </c:pt>
                <c:pt idx="41">
                  <c:v>28</c:v>
                </c:pt>
                <c:pt idx="42">
                  <c:v>28</c:v>
                </c:pt>
                <c:pt idx="43">
                  <c:v>27.98</c:v>
                </c:pt>
                <c:pt idx="44">
                  <c:v>27.98</c:v>
                </c:pt>
                <c:pt idx="45">
                  <c:v>28.05</c:v>
                </c:pt>
                <c:pt idx="46">
                  <c:v>28.05</c:v>
                </c:pt>
                <c:pt idx="47">
                  <c:v>28.02</c:v>
                </c:pt>
                <c:pt idx="48">
                  <c:v>27.98</c:v>
                </c:pt>
                <c:pt idx="49">
                  <c:v>28.02</c:v>
                </c:pt>
                <c:pt idx="50">
                  <c:v>27.99</c:v>
                </c:pt>
                <c:pt idx="51">
                  <c:v>28.02</c:v>
                </c:pt>
                <c:pt idx="52">
                  <c:v>28.02</c:v>
                </c:pt>
                <c:pt idx="53">
                  <c:v>28.02</c:v>
                </c:pt>
                <c:pt idx="54">
                  <c:v>28</c:v>
                </c:pt>
                <c:pt idx="55">
                  <c:v>28.02</c:v>
                </c:pt>
                <c:pt idx="56">
                  <c:v>28</c:v>
                </c:pt>
                <c:pt idx="57">
                  <c:v>28.02</c:v>
                </c:pt>
                <c:pt idx="58">
                  <c:v>27.99</c:v>
                </c:pt>
                <c:pt idx="59">
                  <c:v>27.99</c:v>
                </c:pt>
                <c:pt idx="60">
                  <c:v>28.02</c:v>
                </c:pt>
                <c:pt idx="61">
                  <c:v>28</c:v>
                </c:pt>
                <c:pt idx="62">
                  <c:v>28.02</c:v>
                </c:pt>
                <c:pt idx="63">
                  <c:v>28.01</c:v>
                </c:pt>
                <c:pt idx="64">
                  <c:v>27.98</c:v>
                </c:pt>
                <c:pt idx="65">
                  <c:v>28.01</c:v>
                </c:pt>
                <c:pt idx="66">
                  <c:v>28.01</c:v>
                </c:pt>
                <c:pt idx="67">
                  <c:v>28.01</c:v>
                </c:pt>
                <c:pt idx="68">
                  <c:v>27.99</c:v>
                </c:pt>
                <c:pt idx="69">
                  <c:v>27.99</c:v>
                </c:pt>
                <c:pt idx="70">
                  <c:v>27.98</c:v>
                </c:pt>
                <c:pt idx="71">
                  <c:v>28</c:v>
                </c:pt>
                <c:pt idx="72">
                  <c:v>27.98</c:v>
                </c:pt>
                <c:pt idx="73">
                  <c:v>28.07</c:v>
                </c:pt>
                <c:pt idx="74">
                  <c:v>27.98</c:v>
                </c:pt>
                <c:pt idx="75">
                  <c:v>27.99</c:v>
                </c:pt>
                <c:pt idx="76">
                  <c:v>28.01</c:v>
                </c:pt>
                <c:pt idx="77">
                  <c:v>28.02</c:v>
                </c:pt>
                <c:pt idx="78">
                  <c:v>27.98</c:v>
                </c:pt>
                <c:pt idx="79">
                  <c:v>28</c:v>
                </c:pt>
                <c:pt idx="80">
                  <c:v>28.01</c:v>
                </c:pt>
                <c:pt idx="81">
                  <c:v>28.02</c:v>
                </c:pt>
                <c:pt idx="82">
                  <c:v>28</c:v>
                </c:pt>
                <c:pt idx="83">
                  <c:v>28.01</c:v>
                </c:pt>
                <c:pt idx="84">
                  <c:v>28.02</c:v>
                </c:pt>
                <c:pt idx="85">
                  <c:v>27.98</c:v>
                </c:pt>
                <c:pt idx="86">
                  <c:v>27.98</c:v>
                </c:pt>
                <c:pt idx="87">
                  <c:v>28.02</c:v>
                </c:pt>
                <c:pt idx="88">
                  <c:v>28</c:v>
                </c:pt>
                <c:pt idx="89">
                  <c:v>28</c:v>
                </c:pt>
                <c:pt idx="90">
                  <c:v>28.02</c:v>
                </c:pt>
                <c:pt idx="91">
                  <c:v>28.05</c:v>
                </c:pt>
                <c:pt idx="92">
                  <c:v>28.01</c:v>
                </c:pt>
                <c:pt idx="93">
                  <c:v>28.05</c:v>
                </c:pt>
                <c:pt idx="94">
                  <c:v>28.01</c:v>
                </c:pt>
                <c:pt idx="95">
                  <c:v>27.98</c:v>
                </c:pt>
                <c:pt idx="96">
                  <c:v>27.98</c:v>
                </c:pt>
                <c:pt idx="97">
                  <c:v>28.01</c:v>
                </c:pt>
                <c:pt idx="98">
                  <c:v>28.01</c:v>
                </c:pt>
                <c:pt idx="99">
                  <c:v>27.975000000000001</c:v>
                </c:pt>
                <c:pt idx="100">
                  <c:v>27.975000000000001</c:v>
                </c:pt>
                <c:pt idx="101">
                  <c:v>27.975000000000001</c:v>
                </c:pt>
                <c:pt idx="102">
                  <c:v>27.975000000000001</c:v>
                </c:pt>
                <c:pt idx="103">
                  <c:v>27.975000000000001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SPC!$AM$59</c:f>
              <c:strCache>
                <c:ptCount val="1"/>
                <c:pt idx="0">
                  <c:v>Mean</c:v>
                </c:pt>
              </c:strCache>
            </c:strRef>
          </c:tx>
          <c:spPr>
            <a:ln w="9525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SPC!$AM$60:$AM$259</c:f>
              <c:numCache>
                <c:formatCode>0.000</c:formatCode>
                <c:ptCount val="200"/>
                <c:pt idx="0">
                  <c:v>28.004759615384621</c:v>
                </c:pt>
                <c:pt idx="1">
                  <c:v>28.004759615384621</c:v>
                </c:pt>
                <c:pt idx="2">
                  <c:v>28.004759615384621</c:v>
                </c:pt>
                <c:pt idx="3">
                  <c:v>28.004759615384621</c:v>
                </c:pt>
                <c:pt idx="4">
                  <c:v>28.004759615384621</c:v>
                </c:pt>
                <c:pt idx="5">
                  <c:v>28.004759615384621</c:v>
                </c:pt>
                <c:pt idx="6">
                  <c:v>28.004759615384621</c:v>
                </c:pt>
                <c:pt idx="7">
                  <c:v>28.004759615384621</c:v>
                </c:pt>
                <c:pt idx="8">
                  <c:v>28.004759615384621</c:v>
                </c:pt>
                <c:pt idx="9">
                  <c:v>28.004759615384621</c:v>
                </c:pt>
                <c:pt idx="10">
                  <c:v>28.004759615384621</c:v>
                </c:pt>
                <c:pt idx="11">
                  <c:v>28.004759615384621</c:v>
                </c:pt>
                <c:pt idx="12">
                  <c:v>28.004759615384621</c:v>
                </c:pt>
                <c:pt idx="13">
                  <c:v>28.004759615384621</c:v>
                </c:pt>
                <c:pt idx="14">
                  <c:v>28.004759615384621</c:v>
                </c:pt>
                <c:pt idx="15">
                  <c:v>28.004759615384621</c:v>
                </c:pt>
                <c:pt idx="16">
                  <c:v>28.004759615384621</c:v>
                </c:pt>
                <c:pt idx="17">
                  <c:v>28.004759615384621</c:v>
                </c:pt>
                <c:pt idx="18">
                  <c:v>28.004759615384621</c:v>
                </c:pt>
                <c:pt idx="19">
                  <c:v>28.004759615384621</c:v>
                </c:pt>
                <c:pt idx="20">
                  <c:v>28.004759615384621</c:v>
                </c:pt>
                <c:pt idx="21">
                  <c:v>28.004759615384621</c:v>
                </c:pt>
                <c:pt idx="22">
                  <c:v>28.004759615384621</c:v>
                </c:pt>
                <c:pt idx="23">
                  <c:v>28.004759615384621</c:v>
                </c:pt>
                <c:pt idx="24">
                  <c:v>28.004759615384621</c:v>
                </c:pt>
                <c:pt idx="25">
                  <c:v>28.004759615384621</c:v>
                </c:pt>
                <c:pt idx="26">
                  <c:v>28.004759615384621</c:v>
                </c:pt>
                <c:pt idx="27">
                  <c:v>28.004759615384621</c:v>
                </c:pt>
                <c:pt idx="28">
                  <c:v>28.004759615384621</c:v>
                </c:pt>
                <c:pt idx="29">
                  <c:v>28.004759615384621</c:v>
                </c:pt>
                <c:pt idx="30">
                  <c:v>28.004759615384621</c:v>
                </c:pt>
                <c:pt idx="31">
                  <c:v>28.004759615384621</c:v>
                </c:pt>
                <c:pt idx="32">
                  <c:v>28.004759615384621</c:v>
                </c:pt>
                <c:pt idx="33">
                  <c:v>28.004759615384621</c:v>
                </c:pt>
                <c:pt idx="34">
                  <c:v>28.004759615384621</c:v>
                </c:pt>
                <c:pt idx="35">
                  <c:v>28.004759615384621</c:v>
                </c:pt>
                <c:pt idx="36">
                  <c:v>28.004759615384621</c:v>
                </c:pt>
                <c:pt idx="37">
                  <c:v>28.004759615384621</c:v>
                </c:pt>
                <c:pt idx="38">
                  <c:v>28.004759615384621</c:v>
                </c:pt>
                <c:pt idx="39">
                  <c:v>28.004759615384621</c:v>
                </c:pt>
                <c:pt idx="40">
                  <c:v>28.004759615384621</c:v>
                </c:pt>
                <c:pt idx="41">
                  <c:v>28.004759615384621</c:v>
                </c:pt>
                <c:pt idx="42">
                  <c:v>28.004759615384621</c:v>
                </c:pt>
                <c:pt idx="43">
                  <c:v>28.004759615384621</c:v>
                </c:pt>
                <c:pt idx="44">
                  <c:v>28.004759615384621</c:v>
                </c:pt>
                <c:pt idx="45">
                  <c:v>28.004759615384621</c:v>
                </c:pt>
                <c:pt idx="46">
                  <c:v>28.004759615384621</c:v>
                </c:pt>
                <c:pt idx="47">
                  <c:v>28.004759615384621</c:v>
                </c:pt>
                <c:pt idx="48">
                  <c:v>28.004759615384621</c:v>
                </c:pt>
                <c:pt idx="49">
                  <c:v>28.004759615384621</c:v>
                </c:pt>
                <c:pt idx="50">
                  <c:v>28.004759615384621</c:v>
                </c:pt>
                <c:pt idx="51">
                  <c:v>28.004759615384621</c:v>
                </c:pt>
                <c:pt idx="52">
                  <c:v>28.004759615384621</c:v>
                </c:pt>
                <c:pt idx="53">
                  <c:v>28.004759615384621</c:v>
                </c:pt>
                <c:pt idx="54">
                  <c:v>28.004759615384621</c:v>
                </c:pt>
                <c:pt idx="55">
                  <c:v>28.004759615384621</c:v>
                </c:pt>
                <c:pt idx="56">
                  <c:v>28.004759615384621</c:v>
                </c:pt>
                <c:pt idx="57">
                  <c:v>28.004759615384621</c:v>
                </c:pt>
                <c:pt idx="58">
                  <c:v>28.004759615384621</c:v>
                </c:pt>
                <c:pt idx="59">
                  <c:v>28.004759615384621</c:v>
                </c:pt>
                <c:pt idx="60">
                  <c:v>28.004759615384621</c:v>
                </c:pt>
                <c:pt idx="61">
                  <c:v>28.004759615384621</c:v>
                </c:pt>
                <c:pt idx="62">
                  <c:v>28.004759615384621</c:v>
                </c:pt>
                <c:pt idx="63">
                  <c:v>28.004759615384621</c:v>
                </c:pt>
                <c:pt idx="64">
                  <c:v>28.004759615384621</c:v>
                </c:pt>
                <c:pt idx="65">
                  <c:v>28.004759615384621</c:v>
                </c:pt>
                <c:pt idx="66">
                  <c:v>28.004759615384621</c:v>
                </c:pt>
                <c:pt idx="67">
                  <c:v>28.004759615384621</c:v>
                </c:pt>
                <c:pt idx="68">
                  <c:v>28.004759615384621</c:v>
                </c:pt>
                <c:pt idx="69">
                  <c:v>28.004759615384621</c:v>
                </c:pt>
                <c:pt idx="70">
                  <c:v>28.004759615384621</c:v>
                </c:pt>
                <c:pt idx="71">
                  <c:v>28.004759615384621</c:v>
                </c:pt>
                <c:pt idx="72">
                  <c:v>28.004759615384621</c:v>
                </c:pt>
                <c:pt idx="73">
                  <c:v>28.004759615384621</c:v>
                </c:pt>
                <c:pt idx="74">
                  <c:v>28.004759615384621</c:v>
                </c:pt>
                <c:pt idx="75">
                  <c:v>28.004759615384621</c:v>
                </c:pt>
                <c:pt idx="76">
                  <c:v>28.004759615384621</c:v>
                </c:pt>
                <c:pt idx="77">
                  <c:v>28.004759615384621</c:v>
                </c:pt>
                <c:pt idx="78">
                  <c:v>28.004759615384621</c:v>
                </c:pt>
                <c:pt idx="79">
                  <c:v>28.004759615384621</c:v>
                </c:pt>
                <c:pt idx="80">
                  <c:v>28.004759615384621</c:v>
                </c:pt>
                <c:pt idx="81">
                  <c:v>28.004759615384621</c:v>
                </c:pt>
                <c:pt idx="82">
                  <c:v>28.004759615384621</c:v>
                </c:pt>
                <c:pt idx="83">
                  <c:v>28.004759615384621</c:v>
                </c:pt>
                <c:pt idx="84">
                  <c:v>28.004759615384621</c:v>
                </c:pt>
                <c:pt idx="85">
                  <c:v>28.004759615384621</c:v>
                </c:pt>
                <c:pt idx="86">
                  <c:v>28.004759615384621</c:v>
                </c:pt>
                <c:pt idx="87">
                  <c:v>28.004759615384621</c:v>
                </c:pt>
                <c:pt idx="88">
                  <c:v>28.004759615384621</c:v>
                </c:pt>
                <c:pt idx="89">
                  <c:v>28.004759615384621</c:v>
                </c:pt>
                <c:pt idx="90">
                  <c:v>28.004759615384621</c:v>
                </c:pt>
                <c:pt idx="91">
                  <c:v>28.004759615384621</c:v>
                </c:pt>
                <c:pt idx="92">
                  <c:v>28.004759615384621</c:v>
                </c:pt>
                <c:pt idx="93">
                  <c:v>28.004759615384621</c:v>
                </c:pt>
                <c:pt idx="94">
                  <c:v>28.004759615384621</c:v>
                </c:pt>
                <c:pt idx="95">
                  <c:v>28.004759615384621</c:v>
                </c:pt>
                <c:pt idx="96">
                  <c:v>28.004759615384621</c:v>
                </c:pt>
                <c:pt idx="97">
                  <c:v>28.004759615384621</c:v>
                </c:pt>
                <c:pt idx="98">
                  <c:v>28.004759615384621</c:v>
                </c:pt>
                <c:pt idx="99">
                  <c:v>28.004759615384621</c:v>
                </c:pt>
                <c:pt idx="100">
                  <c:v>28.004759615384621</c:v>
                </c:pt>
                <c:pt idx="101">
                  <c:v>28.004759615384621</c:v>
                </c:pt>
                <c:pt idx="102">
                  <c:v>28.004759615384621</c:v>
                </c:pt>
                <c:pt idx="103">
                  <c:v>28.004759615384621</c:v>
                </c:pt>
                <c:pt idx="104">
                  <c:v>28.004759615384621</c:v>
                </c:pt>
                <c:pt idx="105">
                  <c:v>28.004759615384621</c:v>
                </c:pt>
                <c:pt idx="106">
                  <c:v>28.004759615384621</c:v>
                </c:pt>
                <c:pt idx="107">
                  <c:v>28.004759615384621</c:v>
                </c:pt>
                <c:pt idx="108">
                  <c:v>28.004759615384621</c:v>
                </c:pt>
                <c:pt idx="109">
                  <c:v>28.004759615384621</c:v>
                </c:pt>
                <c:pt idx="110">
                  <c:v>28.004759615384621</c:v>
                </c:pt>
                <c:pt idx="111">
                  <c:v>28.004759615384621</c:v>
                </c:pt>
                <c:pt idx="112">
                  <c:v>28.004759615384621</c:v>
                </c:pt>
                <c:pt idx="113">
                  <c:v>28.004759615384621</c:v>
                </c:pt>
                <c:pt idx="114">
                  <c:v>28.004759615384621</c:v>
                </c:pt>
                <c:pt idx="115">
                  <c:v>28.004759615384621</c:v>
                </c:pt>
                <c:pt idx="116">
                  <c:v>28.004759615384621</c:v>
                </c:pt>
                <c:pt idx="117">
                  <c:v>28.004759615384621</c:v>
                </c:pt>
                <c:pt idx="118">
                  <c:v>28.004759615384621</c:v>
                </c:pt>
                <c:pt idx="119">
                  <c:v>28.004759615384621</c:v>
                </c:pt>
                <c:pt idx="120">
                  <c:v>28.004759615384621</c:v>
                </c:pt>
                <c:pt idx="121">
                  <c:v>28.004759615384621</c:v>
                </c:pt>
                <c:pt idx="122">
                  <c:v>28.004759615384621</c:v>
                </c:pt>
                <c:pt idx="123">
                  <c:v>28.004759615384621</c:v>
                </c:pt>
                <c:pt idx="124">
                  <c:v>28.004759615384621</c:v>
                </c:pt>
                <c:pt idx="125">
                  <c:v>28.004759615384621</c:v>
                </c:pt>
                <c:pt idx="126">
                  <c:v>28.004759615384621</c:v>
                </c:pt>
                <c:pt idx="127">
                  <c:v>28.004759615384621</c:v>
                </c:pt>
                <c:pt idx="128">
                  <c:v>28.004759615384621</c:v>
                </c:pt>
                <c:pt idx="129">
                  <c:v>28.004759615384621</c:v>
                </c:pt>
                <c:pt idx="130">
                  <c:v>28.004759615384621</c:v>
                </c:pt>
                <c:pt idx="131">
                  <c:v>28.004759615384621</c:v>
                </c:pt>
                <c:pt idx="132">
                  <c:v>28.004759615384621</c:v>
                </c:pt>
                <c:pt idx="133">
                  <c:v>28.004759615384621</c:v>
                </c:pt>
                <c:pt idx="134">
                  <c:v>28.004759615384621</c:v>
                </c:pt>
                <c:pt idx="135">
                  <c:v>28.004759615384621</c:v>
                </c:pt>
                <c:pt idx="136">
                  <c:v>28.004759615384621</c:v>
                </c:pt>
                <c:pt idx="137">
                  <c:v>28.004759615384621</c:v>
                </c:pt>
                <c:pt idx="138">
                  <c:v>28.004759615384621</c:v>
                </c:pt>
                <c:pt idx="139">
                  <c:v>28.004759615384621</c:v>
                </c:pt>
                <c:pt idx="140">
                  <c:v>28.004759615384621</c:v>
                </c:pt>
                <c:pt idx="141">
                  <c:v>28.004759615384621</c:v>
                </c:pt>
                <c:pt idx="142">
                  <c:v>28.004759615384621</c:v>
                </c:pt>
                <c:pt idx="143">
                  <c:v>28.004759615384621</c:v>
                </c:pt>
                <c:pt idx="144">
                  <c:v>28.004759615384621</c:v>
                </c:pt>
                <c:pt idx="145">
                  <c:v>28.004759615384621</c:v>
                </c:pt>
                <c:pt idx="146">
                  <c:v>28.004759615384621</c:v>
                </c:pt>
                <c:pt idx="147">
                  <c:v>28.004759615384621</c:v>
                </c:pt>
                <c:pt idx="148">
                  <c:v>28.004759615384621</c:v>
                </c:pt>
                <c:pt idx="149">
                  <c:v>28.004759615384621</c:v>
                </c:pt>
                <c:pt idx="150">
                  <c:v>28.004759615384621</c:v>
                </c:pt>
                <c:pt idx="151">
                  <c:v>28.004759615384621</c:v>
                </c:pt>
                <c:pt idx="152">
                  <c:v>28.004759615384621</c:v>
                </c:pt>
                <c:pt idx="153">
                  <c:v>28.004759615384621</c:v>
                </c:pt>
                <c:pt idx="154">
                  <c:v>28.004759615384621</c:v>
                </c:pt>
                <c:pt idx="155">
                  <c:v>28.004759615384621</c:v>
                </c:pt>
                <c:pt idx="156">
                  <c:v>28.004759615384621</c:v>
                </c:pt>
                <c:pt idx="157">
                  <c:v>28.004759615384621</c:v>
                </c:pt>
                <c:pt idx="158">
                  <c:v>28.004759615384621</c:v>
                </c:pt>
                <c:pt idx="159">
                  <c:v>28.004759615384621</c:v>
                </c:pt>
                <c:pt idx="160">
                  <c:v>28.004759615384621</c:v>
                </c:pt>
                <c:pt idx="161">
                  <c:v>28.004759615384621</c:v>
                </c:pt>
                <c:pt idx="162">
                  <c:v>28.004759615384621</c:v>
                </c:pt>
                <c:pt idx="163">
                  <c:v>28.004759615384621</c:v>
                </c:pt>
                <c:pt idx="164">
                  <c:v>28.004759615384621</c:v>
                </c:pt>
                <c:pt idx="165">
                  <c:v>28.004759615384621</c:v>
                </c:pt>
                <c:pt idx="166">
                  <c:v>28.004759615384621</c:v>
                </c:pt>
                <c:pt idx="167">
                  <c:v>28.004759615384621</c:v>
                </c:pt>
                <c:pt idx="168">
                  <c:v>28.004759615384621</c:v>
                </c:pt>
                <c:pt idx="169">
                  <c:v>28.004759615384621</c:v>
                </c:pt>
                <c:pt idx="170">
                  <c:v>28.004759615384621</c:v>
                </c:pt>
                <c:pt idx="171">
                  <c:v>28.004759615384621</c:v>
                </c:pt>
                <c:pt idx="172">
                  <c:v>28.004759615384621</c:v>
                </c:pt>
                <c:pt idx="173">
                  <c:v>28.004759615384621</c:v>
                </c:pt>
                <c:pt idx="174">
                  <c:v>28.004759615384621</c:v>
                </c:pt>
                <c:pt idx="175">
                  <c:v>28.004759615384621</c:v>
                </c:pt>
                <c:pt idx="176">
                  <c:v>28.004759615384621</c:v>
                </c:pt>
                <c:pt idx="177">
                  <c:v>28.004759615384621</c:v>
                </c:pt>
                <c:pt idx="178">
                  <c:v>28.004759615384621</c:v>
                </c:pt>
                <c:pt idx="179">
                  <c:v>28.004759615384621</c:v>
                </c:pt>
                <c:pt idx="180">
                  <c:v>28.004759615384621</c:v>
                </c:pt>
                <c:pt idx="181">
                  <c:v>28.004759615384621</c:v>
                </c:pt>
                <c:pt idx="182">
                  <c:v>28.004759615384621</c:v>
                </c:pt>
                <c:pt idx="183">
                  <c:v>28.004759615384621</c:v>
                </c:pt>
                <c:pt idx="184">
                  <c:v>28.004759615384621</c:v>
                </c:pt>
                <c:pt idx="185">
                  <c:v>28.004759615384621</c:v>
                </c:pt>
                <c:pt idx="186">
                  <c:v>28.004759615384621</c:v>
                </c:pt>
                <c:pt idx="187">
                  <c:v>28.004759615384621</c:v>
                </c:pt>
                <c:pt idx="188">
                  <c:v>28.004759615384621</c:v>
                </c:pt>
                <c:pt idx="189">
                  <c:v>28.004759615384621</c:v>
                </c:pt>
                <c:pt idx="190">
                  <c:v>28.004759615384621</c:v>
                </c:pt>
                <c:pt idx="191">
                  <c:v>28.004759615384621</c:v>
                </c:pt>
                <c:pt idx="192">
                  <c:v>28.004759615384621</c:v>
                </c:pt>
                <c:pt idx="193">
                  <c:v>28.004759615384621</c:v>
                </c:pt>
                <c:pt idx="194">
                  <c:v>28.004759615384621</c:v>
                </c:pt>
                <c:pt idx="195">
                  <c:v>28.004759615384621</c:v>
                </c:pt>
                <c:pt idx="196">
                  <c:v>28.004759615384621</c:v>
                </c:pt>
                <c:pt idx="197">
                  <c:v>28.004759615384621</c:v>
                </c:pt>
                <c:pt idx="198">
                  <c:v>28.004759615384621</c:v>
                </c:pt>
                <c:pt idx="199">
                  <c:v>28.004759615384621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SPC!$AO$59</c:f>
              <c:strCache>
                <c:ptCount val="1"/>
                <c:pt idx="0">
                  <c:v>UCL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SPC!$AO$60:$AO$259</c:f>
              <c:numCache>
                <c:formatCode>0.000</c:formatCode>
                <c:ptCount val="200"/>
                <c:pt idx="0">
                  <c:v>28.05912175130695</c:v>
                </c:pt>
                <c:pt idx="1">
                  <c:v>28.05912175130695</c:v>
                </c:pt>
                <c:pt idx="2">
                  <c:v>28.05912175130695</c:v>
                </c:pt>
                <c:pt idx="3">
                  <c:v>28.05912175130695</c:v>
                </c:pt>
                <c:pt idx="4">
                  <c:v>28.05912175130695</c:v>
                </c:pt>
                <c:pt idx="5">
                  <c:v>28.05912175130695</c:v>
                </c:pt>
                <c:pt idx="6">
                  <c:v>28.05912175130695</c:v>
                </c:pt>
                <c:pt idx="7">
                  <c:v>28.05912175130695</c:v>
                </c:pt>
                <c:pt idx="8">
                  <c:v>28.05912175130695</c:v>
                </c:pt>
                <c:pt idx="9">
                  <c:v>28.05912175130695</c:v>
                </c:pt>
                <c:pt idx="10">
                  <c:v>28.05912175130695</c:v>
                </c:pt>
                <c:pt idx="11">
                  <c:v>28.05912175130695</c:v>
                </c:pt>
                <c:pt idx="12">
                  <c:v>28.05912175130695</c:v>
                </c:pt>
                <c:pt idx="13">
                  <c:v>28.05912175130695</c:v>
                </c:pt>
                <c:pt idx="14">
                  <c:v>28.05912175130695</c:v>
                </c:pt>
                <c:pt idx="15">
                  <c:v>28.05912175130695</c:v>
                </c:pt>
                <c:pt idx="16">
                  <c:v>28.05912175130695</c:v>
                </c:pt>
                <c:pt idx="17">
                  <c:v>28.05912175130695</c:v>
                </c:pt>
                <c:pt idx="18">
                  <c:v>28.05912175130695</c:v>
                </c:pt>
                <c:pt idx="19">
                  <c:v>28.05912175130695</c:v>
                </c:pt>
                <c:pt idx="20">
                  <c:v>28.05912175130695</c:v>
                </c:pt>
                <c:pt idx="21">
                  <c:v>28.05912175130695</c:v>
                </c:pt>
                <c:pt idx="22">
                  <c:v>28.05912175130695</c:v>
                </c:pt>
                <c:pt idx="23">
                  <c:v>28.05912175130695</c:v>
                </c:pt>
                <c:pt idx="24">
                  <c:v>28.05912175130695</c:v>
                </c:pt>
                <c:pt idx="25">
                  <c:v>28.05912175130695</c:v>
                </c:pt>
                <c:pt idx="26">
                  <c:v>28.05912175130695</c:v>
                </c:pt>
                <c:pt idx="27">
                  <c:v>28.05912175130695</c:v>
                </c:pt>
                <c:pt idx="28">
                  <c:v>28.05912175130695</c:v>
                </c:pt>
                <c:pt idx="29">
                  <c:v>28.05912175130695</c:v>
                </c:pt>
                <c:pt idx="30">
                  <c:v>28.05912175130695</c:v>
                </c:pt>
                <c:pt idx="31">
                  <c:v>28.05912175130695</c:v>
                </c:pt>
                <c:pt idx="32">
                  <c:v>28.05912175130695</c:v>
                </c:pt>
                <c:pt idx="33">
                  <c:v>28.05912175130695</c:v>
                </c:pt>
                <c:pt idx="34">
                  <c:v>28.05912175130695</c:v>
                </c:pt>
                <c:pt idx="35">
                  <c:v>28.05912175130695</c:v>
                </c:pt>
                <c:pt idx="36">
                  <c:v>28.05912175130695</c:v>
                </c:pt>
                <c:pt idx="37">
                  <c:v>28.05912175130695</c:v>
                </c:pt>
                <c:pt idx="38">
                  <c:v>28.05912175130695</c:v>
                </c:pt>
                <c:pt idx="39">
                  <c:v>28.05912175130695</c:v>
                </c:pt>
                <c:pt idx="40">
                  <c:v>28.05912175130695</c:v>
                </c:pt>
                <c:pt idx="41">
                  <c:v>28.05912175130695</c:v>
                </c:pt>
                <c:pt idx="42">
                  <c:v>28.05912175130695</c:v>
                </c:pt>
                <c:pt idx="43">
                  <c:v>28.05912175130695</c:v>
                </c:pt>
                <c:pt idx="44">
                  <c:v>28.05912175130695</c:v>
                </c:pt>
                <c:pt idx="45">
                  <c:v>28.05912175130695</c:v>
                </c:pt>
                <c:pt idx="46">
                  <c:v>28.05912175130695</c:v>
                </c:pt>
                <c:pt idx="47">
                  <c:v>28.05912175130695</c:v>
                </c:pt>
                <c:pt idx="48">
                  <c:v>28.05912175130695</c:v>
                </c:pt>
                <c:pt idx="49">
                  <c:v>28.05912175130695</c:v>
                </c:pt>
                <c:pt idx="50">
                  <c:v>28.05912175130695</c:v>
                </c:pt>
                <c:pt idx="51">
                  <c:v>28.05912175130695</c:v>
                </c:pt>
                <c:pt idx="52">
                  <c:v>28.05912175130695</c:v>
                </c:pt>
                <c:pt idx="53">
                  <c:v>28.05912175130695</c:v>
                </c:pt>
                <c:pt idx="54">
                  <c:v>28.05912175130695</c:v>
                </c:pt>
                <c:pt idx="55">
                  <c:v>28.05912175130695</c:v>
                </c:pt>
                <c:pt idx="56">
                  <c:v>28.05912175130695</c:v>
                </c:pt>
                <c:pt idx="57">
                  <c:v>28.05912175130695</c:v>
                </c:pt>
                <c:pt idx="58">
                  <c:v>28.05912175130695</c:v>
                </c:pt>
                <c:pt idx="59">
                  <c:v>28.05912175130695</c:v>
                </c:pt>
                <c:pt idx="60">
                  <c:v>28.05912175130695</c:v>
                </c:pt>
                <c:pt idx="61">
                  <c:v>28.05912175130695</c:v>
                </c:pt>
                <c:pt idx="62">
                  <c:v>28.05912175130695</c:v>
                </c:pt>
                <c:pt idx="63">
                  <c:v>28.05912175130695</c:v>
                </c:pt>
                <c:pt idx="64">
                  <c:v>28.05912175130695</c:v>
                </c:pt>
                <c:pt idx="65">
                  <c:v>28.05912175130695</c:v>
                </c:pt>
                <c:pt idx="66">
                  <c:v>28.05912175130695</c:v>
                </c:pt>
                <c:pt idx="67">
                  <c:v>28.05912175130695</c:v>
                </c:pt>
                <c:pt idx="68">
                  <c:v>28.05912175130695</c:v>
                </c:pt>
                <c:pt idx="69">
                  <c:v>28.05912175130695</c:v>
                </c:pt>
                <c:pt idx="70">
                  <c:v>28.05912175130695</c:v>
                </c:pt>
                <c:pt idx="71">
                  <c:v>28.05912175130695</c:v>
                </c:pt>
                <c:pt idx="72">
                  <c:v>28.05912175130695</c:v>
                </c:pt>
                <c:pt idx="73">
                  <c:v>28.05912175130695</c:v>
                </c:pt>
                <c:pt idx="74">
                  <c:v>28.05912175130695</c:v>
                </c:pt>
                <c:pt idx="75">
                  <c:v>28.05912175130695</c:v>
                </c:pt>
                <c:pt idx="76">
                  <c:v>28.05912175130695</c:v>
                </c:pt>
                <c:pt idx="77">
                  <c:v>28.05912175130695</c:v>
                </c:pt>
                <c:pt idx="78">
                  <c:v>28.05912175130695</c:v>
                </c:pt>
                <c:pt idx="79">
                  <c:v>28.05912175130695</c:v>
                </c:pt>
                <c:pt idx="80">
                  <c:v>28.05912175130695</c:v>
                </c:pt>
                <c:pt idx="81">
                  <c:v>28.05912175130695</c:v>
                </c:pt>
                <c:pt idx="82">
                  <c:v>28.05912175130695</c:v>
                </c:pt>
                <c:pt idx="83">
                  <c:v>28.05912175130695</c:v>
                </c:pt>
                <c:pt idx="84">
                  <c:v>28.05912175130695</c:v>
                </c:pt>
                <c:pt idx="85">
                  <c:v>28.05912175130695</c:v>
                </c:pt>
                <c:pt idx="86">
                  <c:v>28.05912175130695</c:v>
                </c:pt>
                <c:pt idx="87">
                  <c:v>28.05912175130695</c:v>
                </c:pt>
                <c:pt idx="88">
                  <c:v>28.05912175130695</c:v>
                </c:pt>
                <c:pt idx="89">
                  <c:v>28.05912175130695</c:v>
                </c:pt>
                <c:pt idx="90">
                  <c:v>28.05912175130695</c:v>
                </c:pt>
                <c:pt idx="91">
                  <c:v>28.05912175130695</c:v>
                </c:pt>
                <c:pt idx="92">
                  <c:v>28.05912175130695</c:v>
                </c:pt>
                <c:pt idx="93">
                  <c:v>28.05912175130695</c:v>
                </c:pt>
                <c:pt idx="94">
                  <c:v>28.05912175130695</c:v>
                </c:pt>
                <c:pt idx="95">
                  <c:v>28.05912175130695</c:v>
                </c:pt>
                <c:pt idx="96">
                  <c:v>28.05912175130695</c:v>
                </c:pt>
                <c:pt idx="97">
                  <c:v>28.05912175130695</c:v>
                </c:pt>
                <c:pt idx="98">
                  <c:v>28.05912175130695</c:v>
                </c:pt>
                <c:pt idx="99">
                  <c:v>28.05912175130695</c:v>
                </c:pt>
                <c:pt idx="100">
                  <c:v>28.05912175130695</c:v>
                </c:pt>
                <c:pt idx="101">
                  <c:v>28.05912175130695</c:v>
                </c:pt>
                <c:pt idx="102">
                  <c:v>28.05912175130695</c:v>
                </c:pt>
                <c:pt idx="103">
                  <c:v>28.05912175130695</c:v>
                </c:pt>
                <c:pt idx="104">
                  <c:v>28.05912175130695</c:v>
                </c:pt>
                <c:pt idx="105">
                  <c:v>28.05912175130695</c:v>
                </c:pt>
                <c:pt idx="106">
                  <c:v>28.05912175130695</c:v>
                </c:pt>
                <c:pt idx="107">
                  <c:v>28.05912175130695</c:v>
                </c:pt>
                <c:pt idx="108">
                  <c:v>28.05912175130695</c:v>
                </c:pt>
                <c:pt idx="109">
                  <c:v>28.05912175130695</c:v>
                </c:pt>
                <c:pt idx="110">
                  <c:v>28.05912175130695</c:v>
                </c:pt>
                <c:pt idx="111">
                  <c:v>28.05912175130695</c:v>
                </c:pt>
                <c:pt idx="112">
                  <c:v>28.05912175130695</c:v>
                </c:pt>
                <c:pt idx="113">
                  <c:v>28.05912175130695</c:v>
                </c:pt>
                <c:pt idx="114">
                  <c:v>28.05912175130695</c:v>
                </c:pt>
                <c:pt idx="115">
                  <c:v>28.05912175130695</c:v>
                </c:pt>
                <c:pt idx="116">
                  <c:v>28.05912175130695</c:v>
                </c:pt>
                <c:pt idx="117">
                  <c:v>28.05912175130695</c:v>
                </c:pt>
                <c:pt idx="118">
                  <c:v>28.05912175130695</c:v>
                </c:pt>
                <c:pt idx="119">
                  <c:v>28.05912175130695</c:v>
                </c:pt>
                <c:pt idx="120">
                  <c:v>28.05912175130695</c:v>
                </c:pt>
                <c:pt idx="121">
                  <c:v>28.05912175130695</c:v>
                </c:pt>
                <c:pt idx="122">
                  <c:v>28.05912175130695</c:v>
                </c:pt>
                <c:pt idx="123">
                  <c:v>28.05912175130695</c:v>
                </c:pt>
                <c:pt idx="124">
                  <c:v>28.05912175130695</c:v>
                </c:pt>
                <c:pt idx="125">
                  <c:v>28.05912175130695</c:v>
                </c:pt>
                <c:pt idx="126">
                  <c:v>28.05912175130695</c:v>
                </c:pt>
                <c:pt idx="127">
                  <c:v>28.05912175130695</c:v>
                </c:pt>
                <c:pt idx="128">
                  <c:v>28.05912175130695</c:v>
                </c:pt>
                <c:pt idx="129">
                  <c:v>28.05912175130695</c:v>
                </c:pt>
                <c:pt idx="130">
                  <c:v>28.05912175130695</c:v>
                </c:pt>
                <c:pt idx="131">
                  <c:v>28.05912175130695</c:v>
                </c:pt>
                <c:pt idx="132">
                  <c:v>28.05912175130695</c:v>
                </c:pt>
                <c:pt idx="133">
                  <c:v>28.05912175130695</c:v>
                </c:pt>
                <c:pt idx="134">
                  <c:v>28.05912175130695</c:v>
                </c:pt>
                <c:pt idx="135">
                  <c:v>28.05912175130695</c:v>
                </c:pt>
                <c:pt idx="136">
                  <c:v>28.05912175130695</c:v>
                </c:pt>
                <c:pt idx="137">
                  <c:v>28.05912175130695</c:v>
                </c:pt>
                <c:pt idx="138">
                  <c:v>28.05912175130695</c:v>
                </c:pt>
                <c:pt idx="139">
                  <c:v>28.05912175130695</c:v>
                </c:pt>
                <c:pt idx="140">
                  <c:v>28.05912175130695</c:v>
                </c:pt>
                <c:pt idx="141">
                  <c:v>28.05912175130695</c:v>
                </c:pt>
                <c:pt idx="142">
                  <c:v>28.05912175130695</c:v>
                </c:pt>
                <c:pt idx="143">
                  <c:v>28.05912175130695</c:v>
                </c:pt>
                <c:pt idx="144">
                  <c:v>28.05912175130695</c:v>
                </c:pt>
                <c:pt idx="145">
                  <c:v>28.05912175130695</c:v>
                </c:pt>
                <c:pt idx="146">
                  <c:v>28.05912175130695</c:v>
                </c:pt>
                <c:pt idx="147">
                  <c:v>28.05912175130695</c:v>
                </c:pt>
                <c:pt idx="148">
                  <c:v>28.05912175130695</c:v>
                </c:pt>
                <c:pt idx="149">
                  <c:v>28.05912175130695</c:v>
                </c:pt>
                <c:pt idx="150">
                  <c:v>28.05912175130695</c:v>
                </c:pt>
                <c:pt idx="151">
                  <c:v>28.05912175130695</c:v>
                </c:pt>
                <c:pt idx="152">
                  <c:v>28.05912175130695</c:v>
                </c:pt>
                <c:pt idx="153">
                  <c:v>28.05912175130695</c:v>
                </c:pt>
                <c:pt idx="154">
                  <c:v>28.05912175130695</c:v>
                </c:pt>
                <c:pt idx="155">
                  <c:v>28.05912175130695</c:v>
                </c:pt>
                <c:pt idx="156">
                  <c:v>28.05912175130695</c:v>
                </c:pt>
                <c:pt idx="157">
                  <c:v>28.05912175130695</c:v>
                </c:pt>
                <c:pt idx="158">
                  <c:v>28.05912175130695</c:v>
                </c:pt>
                <c:pt idx="159">
                  <c:v>28.05912175130695</c:v>
                </c:pt>
                <c:pt idx="160">
                  <c:v>28.05912175130695</c:v>
                </c:pt>
                <c:pt idx="161">
                  <c:v>28.05912175130695</c:v>
                </c:pt>
                <c:pt idx="162">
                  <c:v>28.05912175130695</c:v>
                </c:pt>
                <c:pt idx="163">
                  <c:v>28.05912175130695</c:v>
                </c:pt>
                <c:pt idx="164">
                  <c:v>28.05912175130695</c:v>
                </c:pt>
                <c:pt idx="165">
                  <c:v>28.05912175130695</c:v>
                </c:pt>
                <c:pt idx="166">
                  <c:v>28.05912175130695</c:v>
                </c:pt>
                <c:pt idx="167">
                  <c:v>28.05912175130695</c:v>
                </c:pt>
                <c:pt idx="168">
                  <c:v>28.05912175130695</c:v>
                </c:pt>
                <c:pt idx="169">
                  <c:v>28.05912175130695</c:v>
                </c:pt>
                <c:pt idx="170">
                  <c:v>28.05912175130695</c:v>
                </c:pt>
                <c:pt idx="171">
                  <c:v>28.05912175130695</c:v>
                </c:pt>
                <c:pt idx="172">
                  <c:v>28.05912175130695</c:v>
                </c:pt>
                <c:pt idx="173">
                  <c:v>28.05912175130695</c:v>
                </c:pt>
                <c:pt idx="174">
                  <c:v>28.05912175130695</c:v>
                </c:pt>
                <c:pt idx="175">
                  <c:v>28.05912175130695</c:v>
                </c:pt>
                <c:pt idx="176">
                  <c:v>28.05912175130695</c:v>
                </c:pt>
                <c:pt idx="177">
                  <c:v>28.05912175130695</c:v>
                </c:pt>
                <c:pt idx="178">
                  <c:v>28.05912175130695</c:v>
                </c:pt>
                <c:pt idx="179">
                  <c:v>28.05912175130695</c:v>
                </c:pt>
                <c:pt idx="180">
                  <c:v>28.05912175130695</c:v>
                </c:pt>
                <c:pt idx="181">
                  <c:v>28.05912175130695</c:v>
                </c:pt>
                <c:pt idx="182">
                  <c:v>28.05912175130695</c:v>
                </c:pt>
                <c:pt idx="183">
                  <c:v>28.05912175130695</c:v>
                </c:pt>
                <c:pt idx="184">
                  <c:v>28.05912175130695</c:v>
                </c:pt>
                <c:pt idx="185">
                  <c:v>28.05912175130695</c:v>
                </c:pt>
                <c:pt idx="186">
                  <c:v>28.05912175130695</c:v>
                </c:pt>
                <c:pt idx="187">
                  <c:v>28.05912175130695</c:v>
                </c:pt>
                <c:pt idx="188">
                  <c:v>28.05912175130695</c:v>
                </c:pt>
                <c:pt idx="189">
                  <c:v>28.05912175130695</c:v>
                </c:pt>
                <c:pt idx="190">
                  <c:v>28.05912175130695</c:v>
                </c:pt>
                <c:pt idx="191">
                  <c:v>28.05912175130695</c:v>
                </c:pt>
                <c:pt idx="192">
                  <c:v>28.05912175130695</c:v>
                </c:pt>
                <c:pt idx="193">
                  <c:v>28.05912175130695</c:v>
                </c:pt>
                <c:pt idx="194">
                  <c:v>28.05912175130695</c:v>
                </c:pt>
                <c:pt idx="195">
                  <c:v>28.05912175130695</c:v>
                </c:pt>
                <c:pt idx="196">
                  <c:v>28.05912175130695</c:v>
                </c:pt>
                <c:pt idx="197">
                  <c:v>28.05912175130695</c:v>
                </c:pt>
                <c:pt idx="198">
                  <c:v>28.05912175130695</c:v>
                </c:pt>
                <c:pt idx="199">
                  <c:v>28.05912175130695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SPC!$AP$59</c:f>
              <c:strCache>
                <c:ptCount val="1"/>
                <c:pt idx="0">
                  <c:v>LCL</c:v>
                </c:pt>
              </c:strCache>
            </c:strRef>
          </c:tx>
          <c:spPr>
            <a:ln w="19050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val>
            <c:numRef>
              <c:f>SPC!$AP$60:$AP$259</c:f>
              <c:numCache>
                <c:formatCode>0.000</c:formatCode>
                <c:ptCount val="200"/>
                <c:pt idx="0">
                  <c:v>27.950397479462293</c:v>
                </c:pt>
                <c:pt idx="1">
                  <c:v>27.950397479462293</c:v>
                </c:pt>
                <c:pt idx="2">
                  <c:v>27.950397479462293</c:v>
                </c:pt>
                <c:pt idx="3">
                  <c:v>27.950397479462293</c:v>
                </c:pt>
                <c:pt idx="4">
                  <c:v>27.950397479462293</c:v>
                </c:pt>
                <c:pt idx="5">
                  <c:v>27.950397479462293</c:v>
                </c:pt>
                <c:pt idx="6">
                  <c:v>27.950397479462293</c:v>
                </c:pt>
                <c:pt idx="7">
                  <c:v>27.950397479462293</c:v>
                </c:pt>
                <c:pt idx="8">
                  <c:v>27.950397479462293</c:v>
                </c:pt>
                <c:pt idx="9">
                  <c:v>27.950397479462293</c:v>
                </c:pt>
                <c:pt idx="10">
                  <c:v>27.950397479462293</c:v>
                </c:pt>
                <c:pt idx="11">
                  <c:v>27.950397479462293</c:v>
                </c:pt>
                <c:pt idx="12">
                  <c:v>27.950397479462293</c:v>
                </c:pt>
                <c:pt idx="13">
                  <c:v>27.950397479462293</c:v>
                </c:pt>
                <c:pt idx="14">
                  <c:v>27.950397479462293</c:v>
                </c:pt>
                <c:pt idx="15">
                  <c:v>27.950397479462293</c:v>
                </c:pt>
                <c:pt idx="16">
                  <c:v>27.950397479462293</c:v>
                </c:pt>
                <c:pt idx="17">
                  <c:v>27.950397479462293</c:v>
                </c:pt>
                <c:pt idx="18">
                  <c:v>27.950397479462293</c:v>
                </c:pt>
                <c:pt idx="19">
                  <c:v>27.950397479462293</c:v>
                </c:pt>
                <c:pt idx="20">
                  <c:v>27.950397479462293</c:v>
                </c:pt>
                <c:pt idx="21">
                  <c:v>27.950397479462293</c:v>
                </c:pt>
                <c:pt idx="22">
                  <c:v>27.950397479462293</c:v>
                </c:pt>
                <c:pt idx="23">
                  <c:v>27.950397479462293</c:v>
                </c:pt>
                <c:pt idx="24">
                  <c:v>27.950397479462293</c:v>
                </c:pt>
                <c:pt idx="25">
                  <c:v>27.950397479462293</c:v>
                </c:pt>
                <c:pt idx="26">
                  <c:v>27.950397479462293</c:v>
                </c:pt>
                <c:pt idx="27">
                  <c:v>27.950397479462293</c:v>
                </c:pt>
                <c:pt idx="28">
                  <c:v>27.950397479462293</c:v>
                </c:pt>
                <c:pt idx="29">
                  <c:v>27.950397479462293</c:v>
                </c:pt>
                <c:pt idx="30">
                  <c:v>27.950397479462293</c:v>
                </c:pt>
                <c:pt idx="31">
                  <c:v>27.950397479462293</c:v>
                </c:pt>
                <c:pt idx="32">
                  <c:v>27.950397479462293</c:v>
                </c:pt>
                <c:pt idx="33">
                  <c:v>27.950397479462293</c:v>
                </c:pt>
                <c:pt idx="34">
                  <c:v>27.950397479462293</c:v>
                </c:pt>
                <c:pt idx="35">
                  <c:v>27.950397479462293</c:v>
                </c:pt>
                <c:pt idx="36">
                  <c:v>27.950397479462293</c:v>
                </c:pt>
                <c:pt idx="37">
                  <c:v>27.950397479462293</c:v>
                </c:pt>
                <c:pt idx="38">
                  <c:v>27.950397479462293</c:v>
                </c:pt>
                <c:pt idx="39">
                  <c:v>27.950397479462293</c:v>
                </c:pt>
                <c:pt idx="40">
                  <c:v>27.950397479462293</c:v>
                </c:pt>
                <c:pt idx="41">
                  <c:v>27.950397479462293</c:v>
                </c:pt>
                <c:pt idx="42">
                  <c:v>27.950397479462293</c:v>
                </c:pt>
                <c:pt idx="43">
                  <c:v>27.950397479462293</c:v>
                </c:pt>
                <c:pt idx="44">
                  <c:v>27.950397479462293</c:v>
                </c:pt>
                <c:pt idx="45">
                  <c:v>27.950397479462293</c:v>
                </c:pt>
                <c:pt idx="46">
                  <c:v>27.950397479462293</c:v>
                </c:pt>
                <c:pt idx="47">
                  <c:v>27.950397479462293</c:v>
                </c:pt>
                <c:pt idx="48">
                  <c:v>27.950397479462293</c:v>
                </c:pt>
                <c:pt idx="49">
                  <c:v>27.950397479462293</c:v>
                </c:pt>
                <c:pt idx="50">
                  <c:v>27.950397479462293</c:v>
                </c:pt>
                <c:pt idx="51">
                  <c:v>27.950397479462293</c:v>
                </c:pt>
                <c:pt idx="52">
                  <c:v>27.950397479462293</c:v>
                </c:pt>
                <c:pt idx="53">
                  <c:v>27.950397479462293</c:v>
                </c:pt>
                <c:pt idx="54">
                  <c:v>27.950397479462293</c:v>
                </c:pt>
                <c:pt idx="55">
                  <c:v>27.950397479462293</c:v>
                </c:pt>
                <c:pt idx="56">
                  <c:v>27.950397479462293</c:v>
                </c:pt>
                <c:pt idx="57">
                  <c:v>27.950397479462293</c:v>
                </c:pt>
                <c:pt idx="58">
                  <c:v>27.950397479462293</c:v>
                </c:pt>
                <c:pt idx="59">
                  <c:v>27.950397479462293</c:v>
                </c:pt>
                <c:pt idx="60">
                  <c:v>27.950397479462293</c:v>
                </c:pt>
                <c:pt idx="61">
                  <c:v>27.950397479462293</c:v>
                </c:pt>
                <c:pt idx="62">
                  <c:v>27.950397479462293</c:v>
                </c:pt>
                <c:pt idx="63">
                  <c:v>27.950397479462293</c:v>
                </c:pt>
                <c:pt idx="64">
                  <c:v>27.950397479462293</c:v>
                </c:pt>
                <c:pt idx="65">
                  <c:v>27.950397479462293</c:v>
                </c:pt>
                <c:pt idx="66">
                  <c:v>27.950397479462293</c:v>
                </c:pt>
                <c:pt idx="67">
                  <c:v>27.950397479462293</c:v>
                </c:pt>
                <c:pt idx="68">
                  <c:v>27.950397479462293</c:v>
                </c:pt>
                <c:pt idx="69">
                  <c:v>27.950397479462293</c:v>
                </c:pt>
                <c:pt idx="70">
                  <c:v>27.950397479462293</c:v>
                </c:pt>
                <c:pt idx="71">
                  <c:v>27.950397479462293</c:v>
                </c:pt>
                <c:pt idx="72">
                  <c:v>27.950397479462293</c:v>
                </c:pt>
                <c:pt idx="73">
                  <c:v>27.950397479462293</c:v>
                </c:pt>
                <c:pt idx="74">
                  <c:v>27.950397479462293</c:v>
                </c:pt>
                <c:pt idx="75">
                  <c:v>27.950397479462293</c:v>
                </c:pt>
                <c:pt idx="76">
                  <c:v>27.950397479462293</c:v>
                </c:pt>
                <c:pt idx="77">
                  <c:v>27.950397479462293</c:v>
                </c:pt>
                <c:pt idx="78">
                  <c:v>27.950397479462293</c:v>
                </c:pt>
                <c:pt idx="79">
                  <c:v>27.950397479462293</c:v>
                </c:pt>
                <c:pt idx="80">
                  <c:v>27.950397479462293</c:v>
                </c:pt>
                <c:pt idx="81">
                  <c:v>27.950397479462293</c:v>
                </c:pt>
                <c:pt idx="82">
                  <c:v>27.950397479462293</c:v>
                </c:pt>
                <c:pt idx="83">
                  <c:v>27.950397479462293</c:v>
                </c:pt>
                <c:pt idx="84">
                  <c:v>27.950397479462293</c:v>
                </c:pt>
                <c:pt idx="85">
                  <c:v>27.950397479462293</c:v>
                </c:pt>
                <c:pt idx="86">
                  <c:v>27.950397479462293</c:v>
                </c:pt>
                <c:pt idx="87">
                  <c:v>27.950397479462293</c:v>
                </c:pt>
                <c:pt idx="88">
                  <c:v>27.950397479462293</c:v>
                </c:pt>
                <c:pt idx="89">
                  <c:v>27.950397479462293</c:v>
                </c:pt>
                <c:pt idx="90">
                  <c:v>27.950397479462293</c:v>
                </c:pt>
                <c:pt idx="91">
                  <c:v>27.950397479462293</c:v>
                </c:pt>
                <c:pt idx="92">
                  <c:v>27.950397479462293</c:v>
                </c:pt>
                <c:pt idx="93">
                  <c:v>27.950397479462293</c:v>
                </c:pt>
                <c:pt idx="94">
                  <c:v>27.950397479462293</c:v>
                </c:pt>
                <c:pt idx="95">
                  <c:v>27.950397479462293</c:v>
                </c:pt>
                <c:pt idx="96">
                  <c:v>27.950397479462293</c:v>
                </c:pt>
                <c:pt idx="97">
                  <c:v>27.950397479462293</c:v>
                </c:pt>
                <c:pt idx="98">
                  <c:v>27.950397479462293</c:v>
                </c:pt>
                <c:pt idx="99">
                  <c:v>27.950397479462293</c:v>
                </c:pt>
                <c:pt idx="100">
                  <c:v>27.950397479462293</c:v>
                </c:pt>
                <c:pt idx="101">
                  <c:v>27.950397479462293</c:v>
                </c:pt>
                <c:pt idx="102">
                  <c:v>27.950397479462293</c:v>
                </c:pt>
                <c:pt idx="103">
                  <c:v>27.950397479462293</c:v>
                </c:pt>
                <c:pt idx="104">
                  <c:v>27.950397479462293</c:v>
                </c:pt>
                <c:pt idx="105">
                  <c:v>27.950397479462293</c:v>
                </c:pt>
                <c:pt idx="106">
                  <c:v>27.950397479462293</c:v>
                </c:pt>
                <c:pt idx="107">
                  <c:v>27.950397479462293</c:v>
                </c:pt>
                <c:pt idx="108">
                  <c:v>27.950397479462293</c:v>
                </c:pt>
                <c:pt idx="109">
                  <c:v>27.950397479462293</c:v>
                </c:pt>
                <c:pt idx="110">
                  <c:v>27.950397479462293</c:v>
                </c:pt>
                <c:pt idx="111">
                  <c:v>27.950397479462293</c:v>
                </c:pt>
                <c:pt idx="112">
                  <c:v>27.950397479462293</c:v>
                </c:pt>
                <c:pt idx="113">
                  <c:v>27.950397479462293</c:v>
                </c:pt>
                <c:pt idx="114">
                  <c:v>27.950397479462293</c:v>
                </c:pt>
                <c:pt idx="115">
                  <c:v>27.950397479462293</c:v>
                </c:pt>
                <c:pt idx="116">
                  <c:v>27.950397479462293</c:v>
                </c:pt>
                <c:pt idx="117">
                  <c:v>27.950397479462293</c:v>
                </c:pt>
                <c:pt idx="118">
                  <c:v>27.950397479462293</c:v>
                </c:pt>
                <c:pt idx="119">
                  <c:v>27.950397479462293</c:v>
                </c:pt>
                <c:pt idx="120">
                  <c:v>27.950397479462293</c:v>
                </c:pt>
                <c:pt idx="121">
                  <c:v>27.950397479462293</c:v>
                </c:pt>
                <c:pt idx="122">
                  <c:v>27.950397479462293</c:v>
                </c:pt>
                <c:pt idx="123">
                  <c:v>27.950397479462293</c:v>
                </c:pt>
                <c:pt idx="124">
                  <c:v>27.950397479462293</c:v>
                </c:pt>
                <c:pt idx="125">
                  <c:v>27.950397479462293</c:v>
                </c:pt>
                <c:pt idx="126">
                  <c:v>27.950397479462293</c:v>
                </c:pt>
                <c:pt idx="127">
                  <c:v>27.950397479462293</c:v>
                </c:pt>
                <c:pt idx="128">
                  <c:v>27.950397479462293</c:v>
                </c:pt>
                <c:pt idx="129">
                  <c:v>27.950397479462293</c:v>
                </c:pt>
                <c:pt idx="130">
                  <c:v>27.950397479462293</c:v>
                </c:pt>
                <c:pt idx="131">
                  <c:v>27.950397479462293</c:v>
                </c:pt>
                <c:pt idx="132">
                  <c:v>27.950397479462293</c:v>
                </c:pt>
                <c:pt idx="133">
                  <c:v>27.950397479462293</c:v>
                </c:pt>
                <c:pt idx="134">
                  <c:v>27.950397479462293</c:v>
                </c:pt>
                <c:pt idx="135">
                  <c:v>27.950397479462293</c:v>
                </c:pt>
                <c:pt idx="136">
                  <c:v>27.950397479462293</c:v>
                </c:pt>
                <c:pt idx="137">
                  <c:v>27.950397479462293</c:v>
                </c:pt>
                <c:pt idx="138">
                  <c:v>27.950397479462293</c:v>
                </c:pt>
                <c:pt idx="139">
                  <c:v>27.950397479462293</c:v>
                </c:pt>
                <c:pt idx="140">
                  <c:v>27.950397479462293</c:v>
                </c:pt>
                <c:pt idx="141">
                  <c:v>27.950397479462293</c:v>
                </c:pt>
                <c:pt idx="142">
                  <c:v>27.950397479462293</c:v>
                </c:pt>
                <c:pt idx="143">
                  <c:v>27.950397479462293</c:v>
                </c:pt>
                <c:pt idx="144">
                  <c:v>27.950397479462293</c:v>
                </c:pt>
                <c:pt idx="145">
                  <c:v>27.950397479462293</c:v>
                </c:pt>
                <c:pt idx="146">
                  <c:v>27.950397479462293</c:v>
                </c:pt>
                <c:pt idx="147">
                  <c:v>27.950397479462293</c:v>
                </c:pt>
                <c:pt idx="148">
                  <c:v>27.950397479462293</c:v>
                </c:pt>
                <c:pt idx="149">
                  <c:v>27.950397479462293</c:v>
                </c:pt>
                <c:pt idx="150">
                  <c:v>27.950397479462293</c:v>
                </c:pt>
                <c:pt idx="151">
                  <c:v>27.950397479462293</c:v>
                </c:pt>
                <c:pt idx="152">
                  <c:v>27.950397479462293</c:v>
                </c:pt>
                <c:pt idx="153">
                  <c:v>27.950397479462293</c:v>
                </c:pt>
                <c:pt idx="154">
                  <c:v>27.950397479462293</c:v>
                </c:pt>
                <c:pt idx="155">
                  <c:v>27.950397479462293</c:v>
                </c:pt>
                <c:pt idx="156">
                  <c:v>27.950397479462293</c:v>
                </c:pt>
                <c:pt idx="157">
                  <c:v>27.950397479462293</c:v>
                </c:pt>
                <c:pt idx="158">
                  <c:v>27.950397479462293</c:v>
                </c:pt>
                <c:pt idx="159">
                  <c:v>27.950397479462293</c:v>
                </c:pt>
                <c:pt idx="160">
                  <c:v>27.950397479462293</c:v>
                </c:pt>
                <c:pt idx="161">
                  <c:v>27.950397479462293</c:v>
                </c:pt>
                <c:pt idx="162">
                  <c:v>27.950397479462293</c:v>
                </c:pt>
                <c:pt idx="163">
                  <c:v>27.950397479462293</c:v>
                </c:pt>
                <c:pt idx="164">
                  <c:v>27.950397479462293</c:v>
                </c:pt>
                <c:pt idx="165">
                  <c:v>27.950397479462293</c:v>
                </c:pt>
                <c:pt idx="166">
                  <c:v>27.950397479462293</c:v>
                </c:pt>
                <c:pt idx="167">
                  <c:v>27.950397479462293</c:v>
                </c:pt>
                <c:pt idx="168">
                  <c:v>27.950397479462293</c:v>
                </c:pt>
                <c:pt idx="169">
                  <c:v>27.950397479462293</c:v>
                </c:pt>
                <c:pt idx="170">
                  <c:v>27.950397479462293</c:v>
                </c:pt>
                <c:pt idx="171">
                  <c:v>27.950397479462293</c:v>
                </c:pt>
                <c:pt idx="172">
                  <c:v>27.950397479462293</c:v>
                </c:pt>
                <c:pt idx="173">
                  <c:v>27.950397479462293</c:v>
                </c:pt>
                <c:pt idx="174">
                  <c:v>27.950397479462293</c:v>
                </c:pt>
                <c:pt idx="175">
                  <c:v>27.950397479462293</c:v>
                </c:pt>
                <c:pt idx="176">
                  <c:v>27.950397479462293</c:v>
                </c:pt>
                <c:pt idx="177">
                  <c:v>27.950397479462293</c:v>
                </c:pt>
                <c:pt idx="178">
                  <c:v>27.950397479462293</c:v>
                </c:pt>
                <c:pt idx="179">
                  <c:v>27.950397479462293</c:v>
                </c:pt>
                <c:pt idx="180">
                  <c:v>27.950397479462293</c:v>
                </c:pt>
                <c:pt idx="181">
                  <c:v>27.950397479462293</c:v>
                </c:pt>
                <c:pt idx="182">
                  <c:v>27.950397479462293</c:v>
                </c:pt>
                <c:pt idx="183">
                  <c:v>27.950397479462293</c:v>
                </c:pt>
                <c:pt idx="184">
                  <c:v>27.950397479462293</c:v>
                </c:pt>
                <c:pt idx="185">
                  <c:v>27.950397479462293</c:v>
                </c:pt>
                <c:pt idx="186">
                  <c:v>27.950397479462293</c:v>
                </c:pt>
                <c:pt idx="187">
                  <c:v>27.950397479462293</c:v>
                </c:pt>
                <c:pt idx="188">
                  <c:v>27.950397479462293</c:v>
                </c:pt>
                <c:pt idx="189">
                  <c:v>27.950397479462293</c:v>
                </c:pt>
                <c:pt idx="190">
                  <c:v>27.950397479462293</c:v>
                </c:pt>
                <c:pt idx="191">
                  <c:v>27.950397479462293</c:v>
                </c:pt>
                <c:pt idx="192">
                  <c:v>27.950397479462293</c:v>
                </c:pt>
                <c:pt idx="193">
                  <c:v>27.950397479462293</c:v>
                </c:pt>
                <c:pt idx="194">
                  <c:v>27.950397479462293</c:v>
                </c:pt>
                <c:pt idx="195">
                  <c:v>27.950397479462293</c:v>
                </c:pt>
                <c:pt idx="196">
                  <c:v>27.950397479462293</c:v>
                </c:pt>
                <c:pt idx="197">
                  <c:v>27.950397479462293</c:v>
                </c:pt>
                <c:pt idx="198">
                  <c:v>27.950397479462293</c:v>
                </c:pt>
                <c:pt idx="199">
                  <c:v>27.950397479462293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SPC!$AQ$59</c:f>
              <c:strCache>
                <c:ptCount val="1"/>
                <c:pt idx="0">
                  <c:v>USL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SPC!$AQ$60:$AQ$259</c:f>
              <c:numCache>
                <c:formatCode>#,##0.00_ ;[Red]\-#,##0.00\ </c:formatCode>
                <c:ptCount val="200"/>
                <c:pt idx="0">
                  <c:v>28.1</c:v>
                </c:pt>
                <c:pt idx="1">
                  <c:v>28.1</c:v>
                </c:pt>
                <c:pt idx="2">
                  <c:v>28.1</c:v>
                </c:pt>
                <c:pt idx="3">
                  <c:v>28.1</c:v>
                </c:pt>
                <c:pt idx="4">
                  <c:v>28.1</c:v>
                </c:pt>
                <c:pt idx="5">
                  <c:v>28.1</c:v>
                </c:pt>
                <c:pt idx="6">
                  <c:v>28.1</c:v>
                </c:pt>
                <c:pt idx="7">
                  <c:v>28.1</c:v>
                </c:pt>
                <c:pt idx="8">
                  <c:v>28.1</c:v>
                </c:pt>
                <c:pt idx="9">
                  <c:v>28.1</c:v>
                </c:pt>
                <c:pt idx="10">
                  <c:v>28.1</c:v>
                </c:pt>
                <c:pt idx="11">
                  <c:v>28.1</c:v>
                </c:pt>
                <c:pt idx="12">
                  <c:v>28.1</c:v>
                </c:pt>
                <c:pt idx="13">
                  <c:v>28.1</c:v>
                </c:pt>
                <c:pt idx="14">
                  <c:v>28.1</c:v>
                </c:pt>
                <c:pt idx="15">
                  <c:v>28.1</c:v>
                </c:pt>
                <c:pt idx="16">
                  <c:v>28.1</c:v>
                </c:pt>
                <c:pt idx="17">
                  <c:v>28.1</c:v>
                </c:pt>
                <c:pt idx="18">
                  <c:v>28.1</c:v>
                </c:pt>
                <c:pt idx="19">
                  <c:v>28.1</c:v>
                </c:pt>
                <c:pt idx="20">
                  <c:v>28.1</c:v>
                </c:pt>
                <c:pt idx="21">
                  <c:v>28.1</c:v>
                </c:pt>
                <c:pt idx="22">
                  <c:v>28.1</c:v>
                </c:pt>
                <c:pt idx="23">
                  <c:v>28.1</c:v>
                </c:pt>
                <c:pt idx="24">
                  <c:v>28.1</c:v>
                </c:pt>
                <c:pt idx="25">
                  <c:v>28.1</c:v>
                </c:pt>
                <c:pt idx="26">
                  <c:v>28.1</c:v>
                </c:pt>
                <c:pt idx="27">
                  <c:v>28.1</c:v>
                </c:pt>
                <c:pt idx="28">
                  <c:v>28.1</c:v>
                </c:pt>
                <c:pt idx="29">
                  <c:v>28.1</c:v>
                </c:pt>
                <c:pt idx="30">
                  <c:v>28.1</c:v>
                </c:pt>
                <c:pt idx="31">
                  <c:v>28.1</c:v>
                </c:pt>
                <c:pt idx="32">
                  <c:v>28.1</c:v>
                </c:pt>
                <c:pt idx="33">
                  <c:v>28.1</c:v>
                </c:pt>
                <c:pt idx="34">
                  <c:v>28.1</c:v>
                </c:pt>
                <c:pt idx="35">
                  <c:v>28.1</c:v>
                </c:pt>
                <c:pt idx="36">
                  <c:v>28.1</c:v>
                </c:pt>
                <c:pt idx="37">
                  <c:v>28.1</c:v>
                </c:pt>
                <c:pt idx="38">
                  <c:v>28.1</c:v>
                </c:pt>
                <c:pt idx="39">
                  <c:v>28.1</c:v>
                </c:pt>
                <c:pt idx="40">
                  <c:v>28.1</c:v>
                </c:pt>
                <c:pt idx="41">
                  <c:v>28.1</c:v>
                </c:pt>
                <c:pt idx="42">
                  <c:v>28.1</c:v>
                </c:pt>
                <c:pt idx="43">
                  <c:v>28.1</c:v>
                </c:pt>
                <c:pt idx="44">
                  <c:v>28.1</c:v>
                </c:pt>
                <c:pt idx="45">
                  <c:v>28.1</c:v>
                </c:pt>
                <c:pt idx="46">
                  <c:v>28.1</c:v>
                </c:pt>
                <c:pt idx="47">
                  <c:v>28.1</c:v>
                </c:pt>
                <c:pt idx="48">
                  <c:v>28.1</c:v>
                </c:pt>
                <c:pt idx="49">
                  <c:v>28.1</c:v>
                </c:pt>
                <c:pt idx="50">
                  <c:v>28.1</c:v>
                </c:pt>
                <c:pt idx="51">
                  <c:v>28.1</c:v>
                </c:pt>
                <c:pt idx="52">
                  <c:v>28.1</c:v>
                </c:pt>
                <c:pt idx="53">
                  <c:v>28.1</c:v>
                </c:pt>
                <c:pt idx="54">
                  <c:v>28.1</c:v>
                </c:pt>
                <c:pt idx="55">
                  <c:v>28.1</c:v>
                </c:pt>
                <c:pt idx="56">
                  <c:v>28.1</c:v>
                </c:pt>
                <c:pt idx="57">
                  <c:v>28.1</c:v>
                </c:pt>
                <c:pt idx="58">
                  <c:v>28.1</c:v>
                </c:pt>
                <c:pt idx="59">
                  <c:v>28.1</c:v>
                </c:pt>
                <c:pt idx="60">
                  <c:v>28.1</c:v>
                </c:pt>
                <c:pt idx="61">
                  <c:v>28.1</c:v>
                </c:pt>
                <c:pt idx="62">
                  <c:v>28.1</c:v>
                </c:pt>
                <c:pt idx="63">
                  <c:v>28.1</c:v>
                </c:pt>
                <c:pt idx="64">
                  <c:v>28.1</c:v>
                </c:pt>
                <c:pt idx="65">
                  <c:v>28.1</c:v>
                </c:pt>
                <c:pt idx="66">
                  <c:v>28.1</c:v>
                </c:pt>
                <c:pt idx="67">
                  <c:v>28.1</c:v>
                </c:pt>
                <c:pt idx="68">
                  <c:v>28.1</c:v>
                </c:pt>
                <c:pt idx="69">
                  <c:v>28.1</c:v>
                </c:pt>
                <c:pt idx="70">
                  <c:v>28.1</c:v>
                </c:pt>
                <c:pt idx="71">
                  <c:v>28.1</c:v>
                </c:pt>
                <c:pt idx="72">
                  <c:v>28.1</c:v>
                </c:pt>
                <c:pt idx="73">
                  <c:v>28.1</c:v>
                </c:pt>
                <c:pt idx="74">
                  <c:v>28.1</c:v>
                </c:pt>
                <c:pt idx="75">
                  <c:v>28.1</c:v>
                </c:pt>
                <c:pt idx="76">
                  <c:v>28.1</c:v>
                </c:pt>
                <c:pt idx="77">
                  <c:v>28.1</c:v>
                </c:pt>
                <c:pt idx="78">
                  <c:v>28.1</c:v>
                </c:pt>
                <c:pt idx="79">
                  <c:v>28.1</c:v>
                </c:pt>
                <c:pt idx="80">
                  <c:v>28.1</c:v>
                </c:pt>
                <c:pt idx="81">
                  <c:v>28.1</c:v>
                </c:pt>
                <c:pt idx="82">
                  <c:v>28.1</c:v>
                </c:pt>
                <c:pt idx="83">
                  <c:v>28.1</c:v>
                </c:pt>
                <c:pt idx="84">
                  <c:v>28.1</c:v>
                </c:pt>
                <c:pt idx="85">
                  <c:v>28.1</c:v>
                </c:pt>
                <c:pt idx="86">
                  <c:v>28.1</c:v>
                </c:pt>
                <c:pt idx="87">
                  <c:v>28.1</c:v>
                </c:pt>
                <c:pt idx="88">
                  <c:v>28.1</c:v>
                </c:pt>
                <c:pt idx="89">
                  <c:v>28.1</c:v>
                </c:pt>
                <c:pt idx="90">
                  <c:v>28.1</c:v>
                </c:pt>
                <c:pt idx="91">
                  <c:v>28.1</c:v>
                </c:pt>
                <c:pt idx="92">
                  <c:v>28.1</c:v>
                </c:pt>
                <c:pt idx="93">
                  <c:v>28.1</c:v>
                </c:pt>
                <c:pt idx="94">
                  <c:v>28.1</c:v>
                </c:pt>
                <c:pt idx="95">
                  <c:v>28.1</c:v>
                </c:pt>
                <c:pt idx="96">
                  <c:v>28.1</c:v>
                </c:pt>
                <c:pt idx="97">
                  <c:v>28.1</c:v>
                </c:pt>
                <c:pt idx="98">
                  <c:v>28.1</c:v>
                </c:pt>
                <c:pt idx="99">
                  <c:v>28.1</c:v>
                </c:pt>
                <c:pt idx="100">
                  <c:v>28.1</c:v>
                </c:pt>
                <c:pt idx="101">
                  <c:v>28.1</c:v>
                </c:pt>
                <c:pt idx="102">
                  <c:v>28.1</c:v>
                </c:pt>
                <c:pt idx="103">
                  <c:v>28.1</c:v>
                </c:pt>
                <c:pt idx="104">
                  <c:v>28.1</c:v>
                </c:pt>
                <c:pt idx="105">
                  <c:v>28.1</c:v>
                </c:pt>
                <c:pt idx="106">
                  <c:v>28.1</c:v>
                </c:pt>
                <c:pt idx="107">
                  <c:v>28.1</c:v>
                </c:pt>
                <c:pt idx="108">
                  <c:v>28.1</c:v>
                </c:pt>
                <c:pt idx="109">
                  <c:v>28.1</c:v>
                </c:pt>
                <c:pt idx="110">
                  <c:v>28.1</c:v>
                </c:pt>
                <c:pt idx="111">
                  <c:v>28.1</c:v>
                </c:pt>
                <c:pt idx="112">
                  <c:v>28.1</c:v>
                </c:pt>
                <c:pt idx="113">
                  <c:v>28.1</c:v>
                </c:pt>
                <c:pt idx="114">
                  <c:v>28.1</c:v>
                </c:pt>
                <c:pt idx="115">
                  <c:v>28.1</c:v>
                </c:pt>
                <c:pt idx="116">
                  <c:v>28.1</c:v>
                </c:pt>
                <c:pt idx="117">
                  <c:v>28.1</c:v>
                </c:pt>
                <c:pt idx="118">
                  <c:v>28.1</c:v>
                </c:pt>
                <c:pt idx="119">
                  <c:v>28.1</c:v>
                </c:pt>
                <c:pt idx="120">
                  <c:v>28.1</c:v>
                </c:pt>
                <c:pt idx="121">
                  <c:v>28.1</c:v>
                </c:pt>
                <c:pt idx="122">
                  <c:v>28.1</c:v>
                </c:pt>
                <c:pt idx="123">
                  <c:v>28.1</c:v>
                </c:pt>
                <c:pt idx="124">
                  <c:v>28.1</c:v>
                </c:pt>
                <c:pt idx="125">
                  <c:v>28.1</c:v>
                </c:pt>
                <c:pt idx="126">
                  <c:v>28.1</c:v>
                </c:pt>
                <c:pt idx="127">
                  <c:v>28.1</c:v>
                </c:pt>
                <c:pt idx="128">
                  <c:v>28.1</c:v>
                </c:pt>
                <c:pt idx="129">
                  <c:v>28.1</c:v>
                </c:pt>
                <c:pt idx="130">
                  <c:v>28.1</c:v>
                </c:pt>
                <c:pt idx="131">
                  <c:v>28.1</c:v>
                </c:pt>
                <c:pt idx="132">
                  <c:v>28.1</c:v>
                </c:pt>
                <c:pt idx="133">
                  <c:v>28.1</c:v>
                </c:pt>
                <c:pt idx="134">
                  <c:v>28.1</c:v>
                </c:pt>
                <c:pt idx="135">
                  <c:v>28.1</c:v>
                </c:pt>
                <c:pt idx="136">
                  <c:v>28.1</c:v>
                </c:pt>
                <c:pt idx="137">
                  <c:v>28.1</c:v>
                </c:pt>
                <c:pt idx="138">
                  <c:v>28.1</c:v>
                </c:pt>
                <c:pt idx="139">
                  <c:v>28.1</c:v>
                </c:pt>
                <c:pt idx="140">
                  <c:v>28.1</c:v>
                </c:pt>
                <c:pt idx="141">
                  <c:v>28.1</c:v>
                </c:pt>
                <c:pt idx="142">
                  <c:v>28.1</c:v>
                </c:pt>
                <c:pt idx="143">
                  <c:v>28.1</c:v>
                </c:pt>
                <c:pt idx="144">
                  <c:v>28.1</c:v>
                </c:pt>
                <c:pt idx="145">
                  <c:v>28.1</c:v>
                </c:pt>
                <c:pt idx="146">
                  <c:v>28.1</c:v>
                </c:pt>
                <c:pt idx="147">
                  <c:v>28.1</c:v>
                </c:pt>
                <c:pt idx="148">
                  <c:v>28.1</c:v>
                </c:pt>
                <c:pt idx="149">
                  <c:v>28.1</c:v>
                </c:pt>
                <c:pt idx="150">
                  <c:v>28.1</c:v>
                </c:pt>
                <c:pt idx="151">
                  <c:v>28.1</c:v>
                </c:pt>
                <c:pt idx="152">
                  <c:v>28.1</c:v>
                </c:pt>
                <c:pt idx="153">
                  <c:v>28.1</c:v>
                </c:pt>
                <c:pt idx="154">
                  <c:v>28.1</c:v>
                </c:pt>
                <c:pt idx="155">
                  <c:v>28.1</c:v>
                </c:pt>
                <c:pt idx="156">
                  <c:v>28.1</c:v>
                </c:pt>
                <c:pt idx="157">
                  <c:v>28.1</c:v>
                </c:pt>
                <c:pt idx="158">
                  <c:v>28.1</c:v>
                </c:pt>
                <c:pt idx="159">
                  <c:v>28.1</c:v>
                </c:pt>
                <c:pt idx="160">
                  <c:v>28.1</c:v>
                </c:pt>
                <c:pt idx="161">
                  <c:v>28.1</c:v>
                </c:pt>
                <c:pt idx="162">
                  <c:v>28.1</c:v>
                </c:pt>
                <c:pt idx="163">
                  <c:v>28.1</c:v>
                </c:pt>
                <c:pt idx="164">
                  <c:v>28.1</c:v>
                </c:pt>
                <c:pt idx="165">
                  <c:v>28.1</c:v>
                </c:pt>
                <c:pt idx="166">
                  <c:v>28.1</c:v>
                </c:pt>
                <c:pt idx="167">
                  <c:v>28.1</c:v>
                </c:pt>
                <c:pt idx="168">
                  <c:v>28.1</c:v>
                </c:pt>
                <c:pt idx="169">
                  <c:v>28.1</c:v>
                </c:pt>
                <c:pt idx="170">
                  <c:v>28.1</c:v>
                </c:pt>
                <c:pt idx="171">
                  <c:v>28.1</c:v>
                </c:pt>
                <c:pt idx="172">
                  <c:v>28.1</c:v>
                </c:pt>
                <c:pt idx="173">
                  <c:v>28.1</c:v>
                </c:pt>
                <c:pt idx="174">
                  <c:v>28.1</c:v>
                </c:pt>
                <c:pt idx="175">
                  <c:v>28.1</c:v>
                </c:pt>
                <c:pt idx="176">
                  <c:v>28.1</c:v>
                </c:pt>
                <c:pt idx="177">
                  <c:v>28.1</c:v>
                </c:pt>
                <c:pt idx="178">
                  <c:v>28.1</c:v>
                </c:pt>
                <c:pt idx="179">
                  <c:v>28.1</c:v>
                </c:pt>
                <c:pt idx="180">
                  <c:v>28.1</c:v>
                </c:pt>
                <c:pt idx="181">
                  <c:v>28.1</c:v>
                </c:pt>
                <c:pt idx="182">
                  <c:v>28.1</c:v>
                </c:pt>
                <c:pt idx="183">
                  <c:v>28.1</c:v>
                </c:pt>
                <c:pt idx="184">
                  <c:v>28.1</c:v>
                </c:pt>
                <c:pt idx="185">
                  <c:v>28.1</c:v>
                </c:pt>
                <c:pt idx="186">
                  <c:v>28.1</c:v>
                </c:pt>
                <c:pt idx="187">
                  <c:v>28.1</c:v>
                </c:pt>
                <c:pt idx="188">
                  <c:v>28.1</c:v>
                </c:pt>
                <c:pt idx="189">
                  <c:v>28.1</c:v>
                </c:pt>
                <c:pt idx="190">
                  <c:v>28.1</c:v>
                </c:pt>
                <c:pt idx="191">
                  <c:v>28.1</c:v>
                </c:pt>
                <c:pt idx="192">
                  <c:v>28.1</c:v>
                </c:pt>
                <c:pt idx="193">
                  <c:v>28.1</c:v>
                </c:pt>
                <c:pt idx="194">
                  <c:v>28.1</c:v>
                </c:pt>
                <c:pt idx="195">
                  <c:v>28.1</c:v>
                </c:pt>
                <c:pt idx="196">
                  <c:v>28.1</c:v>
                </c:pt>
                <c:pt idx="197">
                  <c:v>28.1</c:v>
                </c:pt>
                <c:pt idx="198">
                  <c:v>28.1</c:v>
                </c:pt>
                <c:pt idx="199">
                  <c:v>28.1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SPC!$AR$59</c:f>
              <c:strCache>
                <c:ptCount val="1"/>
                <c:pt idx="0">
                  <c:v>LSL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SPC!$AR$60:$AR$259</c:f>
              <c:numCache>
                <c:formatCode>0.00</c:formatCode>
                <c:ptCount val="200"/>
                <c:pt idx="0">
                  <c:v>27.9</c:v>
                </c:pt>
                <c:pt idx="1">
                  <c:v>27.9</c:v>
                </c:pt>
                <c:pt idx="2">
                  <c:v>27.9</c:v>
                </c:pt>
                <c:pt idx="3">
                  <c:v>27.9</c:v>
                </c:pt>
                <c:pt idx="4">
                  <c:v>27.9</c:v>
                </c:pt>
                <c:pt idx="5">
                  <c:v>27.9</c:v>
                </c:pt>
                <c:pt idx="6">
                  <c:v>27.9</c:v>
                </c:pt>
                <c:pt idx="7">
                  <c:v>27.9</c:v>
                </c:pt>
                <c:pt idx="8">
                  <c:v>27.9</c:v>
                </c:pt>
                <c:pt idx="9">
                  <c:v>27.9</c:v>
                </c:pt>
                <c:pt idx="10">
                  <c:v>27.9</c:v>
                </c:pt>
                <c:pt idx="11">
                  <c:v>27.9</c:v>
                </c:pt>
                <c:pt idx="12">
                  <c:v>27.9</c:v>
                </c:pt>
                <c:pt idx="13">
                  <c:v>27.9</c:v>
                </c:pt>
                <c:pt idx="14">
                  <c:v>27.9</c:v>
                </c:pt>
                <c:pt idx="15">
                  <c:v>27.9</c:v>
                </c:pt>
                <c:pt idx="16">
                  <c:v>27.9</c:v>
                </c:pt>
                <c:pt idx="17">
                  <c:v>27.9</c:v>
                </c:pt>
                <c:pt idx="18">
                  <c:v>27.9</c:v>
                </c:pt>
                <c:pt idx="19">
                  <c:v>27.9</c:v>
                </c:pt>
                <c:pt idx="20">
                  <c:v>27.9</c:v>
                </c:pt>
                <c:pt idx="21">
                  <c:v>27.9</c:v>
                </c:pt>
                <c:pt idx="22">
                  <c:v>27.9</c:v>
                </c:pt>
                <c:pt idx="23">
                  <c:v>27.9</c:v>
                </c:pt>
                <c:pt idx="24">
                  <c:v>27.9</c:v>
                </c:pt>
                <c:pt idx="25">
                  <c:v>27.9</c:v>
                </c:pt>
                <c:pt idx="26">
                  <c:v>27.9</c:v>
                </c:pt>
                <c:pt idx="27">
                  <c:v>27.9</c:v>
                </c:pt>
                <c:pt idx="28">
                  <c:v>27.9</c:v>
                </c:pt>
                <c:pt idx="29">
                  <c:v>27.9</c:v>
                </c:pt>
                <c:pt idx="30">
                  <c:v>27.9</c:v>
                </c:pt>
                <c:pt idx="31">
                  <c:v>27.9</c:v>
                </c:pt>
                <c:pt idx="32">
                  <c:v>27.9</c:v>
                </c:pt>
                <c:pt idx="33">
                  <c:v>27.9</c:v>
                </c:pt>
                <c:pt idx="34">
                  <c:v>27.9</c:v>
                </c:pt>
                <c:pt idx="35">
                  <c:v>27.9</c:v>
                </c:pt>
                <c:pt idx="36">
                  <c:v>27.9</c:v>
                </c:pt>
                <c:pt idx="37">
                  <c:v>27.9</c:v>
                </c:pt>
                <c:pt idx="38">
                  <c:v>27.9</c:v>
                </c:pt>
                <c:pt idx="39">
                  <c:v>27.9</c:v>
                </c:pt>
                <c:pt idx="40">
                  <c:v>27.9</c:v>
                </c:pt>
                <c:pt idx="41">
                  <c:v>27.9</c:v>
                </c:pt>
                <c:pt idx="42">
                  <c:v>27.9</c:v>
                </c:pt>
                <c:pt idx="43">
                  <c:v>27.9</c:v>
                </c:pt>
                <c:pt idx="44">
                  <c:v>27.9</c:v>
                </c:pt>
                <c:pt idx="45">
                  <c:v>27.9</c:v>
                </c:pt>
                <c:pt idx="46">
                  <c:v>27.9</c:v>
                </c:pt>
                <c:pt idx="47">
                  <c:v>27.9</c:v>
                </c:pt>
                <c:pt idx="48">
                  <c:v>27.9</c:v>
                </c:pt>
                <c:pt idx="49">
                  <c:v>27.9</c:v>
                </c:pt>
                <c:pt idx="50">
                  <c:v>27.9</c:v>
                </c:pt>
                <c:pt idx="51">
                  <c:v>27.9</c:v>
                </c:pt>
                <c:pt idx="52">
                  <c:v>27.9</c:v>
                </c:pt>
                <c:pt idx="53">
                  <c:v>27.9</c:v>
                </c:pt>
                <c:pt idx="54">
                  <c:v>27.9</c:v>
                </c:pt>
                <c:pt idx="55">
                  <c:v>27.9</c:v>
                </c:pt>
                <c:pt idx="56">
                  <c:v>27.9</c:v>
                </c:pt>
                <c:pt idx="57">
                  <c:v>27.9</c:v>
                </c:pt>
                <c:pt idx="58">
                  <c:v>27.9</c:v>
                </c:pt>
                <c:pt idx="59">
                  <c:v>27.9</c:v>
                </c:pt>
                <c:pt idx="60">
                  <c:v>27.9</c:v>
                </c:pt>
                <c:pt idx="61">
                  <c:v>27.9</c:v>
                </c:pt>
                <c:pt idx="62">
                  <c:v>27.9</c:v>
                </c:pt>
                <c:pt idx="63">
                  <c:v>27.9</c:v>
                </c:pt>
                <c:pt idx="64">
                  <c:v>27.9</c:v>
                </c:pt>
                <c:pt idx="65">
                  <c:v>27.9</c:v>
                </c:pt>
                <c:pt idx="66">
                  <c:v>27.9</c:v>
                </c:pt>
                <c:pt idx="67">
                  <c:v>27.9</c:v>
                </c:pt>
                <c:pt idx="68">
                  <c:v>27.9</c:v>
                </c:pt>
                <c:pt idx="69">
                  <c:v>27.9</c:v>
                </c:pt>
                <c:pt idx="70">
                  <c:v>27.9</c:v>
                </c:pt>
                <c:pt idx="71">
                  <c:v>27.9</c:v>
                </c:pt>
                <c:pt idx="72">
                  <c:v>27.9</c:v>
                </c:pt>
                <c:pt idx="73">
                  <c:v>27.9</c:v>
                </c:pt>
                <c:pt idx="74">
                  <c:v>27.9</c:v>
                </c:pt>
                <c:pt idx="75">
                  <c:v>27.9</c:v>
                </c:pt>
                <c:pt idx="76">
                  <c:v>27.9</c:v>
                </c:pt>
                <c:pt idx="77">
                  <c:v>27.9</c:v>
                </c:pt>
                <c:pt idx="78">
                  <c:v>27.9</c:v>
                </c:pt>
                <c:pt idx="79">
                  <c:v>27.9</c:v>
                </c:pt>
                <c:pt idx="80">
                  <c:v>27.9</c:v>
                </c:pt>
                <c:pt idx="81">
                  <c:v>27.9</c:v>
                </c:pt>
                <c:pt idx="82">
                  <c:v>27.9</c:v>
                </c:pt>
                <c:pt idx="83">
                  <c:v>27.9</c:v>
                </c:pt>
                <c:pt idx="84">
                  <c:v>27.9</c:v>
                </c:pt>
                <c:pt idx="85">
                  <c:v>27.9</c:v>
                </c:pt>
                <c:pt idx="86">
                  <c:v>27.9</c:v>
                </c:pt>
                <c:pt idx="87">
                  <c:v>27.9</c:v>
                </c:pt>
                <c:pt idx="88">
                  <c:v>27.9</c:v>
                </c:pt>
                <c:pt idx="89">
                  <c:v>27.9</c:v>
                </c:pt>
                <c:pt idx="90">
                  <c:v>27.9</c:v>
                </c:pt>
                <c:pt idx="91">
                  <c:v>27.9</c:v>
                </c:pt>
                <c:pt idx="92">
                  <c:v>27.9</c:v>
                </c:pt>
                <c:pt idx="93">
                  <c:v>27.9</c:v>
                </c:pt>
                <c:pt idx="94">
                  <c:v>27.9</c:v>
                </c:pt>
                <c:pt idx="95">
                  <c:v>27.9</c:v>
                </c:pt>
                <c:pt idx="96">
                  <c:v>27.9</c:v>
                </c:pt>
                <c:pt idx="97">
                  <c:v>27.9</c:v>
                </c:pt>
                <c:pt idx="98">
                  <c:v>27.9</c:v>
                </c:pt>
                <c:pt idx="99">
                  <c:v>27.9</c:v>
                </c:pt>
                <c:pt idx="100">
                  <c:v>27.9</c:v>
                </c:pt>
                <c:pt idx="101">
                  <c:v>27.9</c:v>
                </c:pt>
                <c:pt idx="102">
                  <c:v>27.9</c:v>
                </c:pt>
                <c:pt idx="103">
                  <c:v>27.9</c:v>
                </c:pt>
                <c:pt idx="104">
                  <c:v>27.9</c:v>
                </c:pt>
                <c:pt idx="105">
                  <c:v>27.9</c:v>
                </c:pt>
                <c:pt idx="106">
                  <c:v>27.9</c:v>
                </c:pt>
                <c:pt idx="107">
                  <c:v>27.9</c:v>
                </c:pt>
                <c:pt idx="108">
                  <c:v>27.9</c:v>
                </c:pt>
                <c:pt idx="109">
                  <c:v>27.9</c:v>
                </c:pt>
                <c:pt idx="110">
                  <c:v>27.9</c:v>
                </c:pt>
                <c:pt idx="111">
                  <c:v>27.9</c:v>
                </c:pt>
                <c:pt idx="112">
                  <c:v>27.9</c:v>
                </c:pt>
                <c:pt idx="113">
                  <c:v>27.9</c:v>
                </c:pt>
                <c:pt idx="114">
                  <c:v>27.9</c:v>
                </c:pt>
                <c:pt idx="115">
                  <c:v>27.9</c:v>
                </c:pt>
                <c:pt idx="116">
                  <c:v>27.9</c:v>
                </c:pt>
                <c:pt idx="117">
                  <c:v>27.9</c:v>
                </c:pt>
                <c:pt idx="118">
                  <c:v>27.9</c:v>
                </c:pt>
                <c:pt idx="119">
                  <c:v>27.9</c:v>
                </c:pt>
                <c:pt idx="120">
                  <c:v>27.9</c:v>
                </c:pt>
                <c:pt idx="121">
                  <c:v>27.9</c:v>
                </c:pt>
                <c:pt idx="122">
                  <c:v>27.9</c:v>
                </c:pt>
                <c:pt idx="123">
                  <c:v>27.9</c:v>
                </c:pt>
                <c:pt idx="124">
                  <c:v>27.9</c:v>
                </c:pt>
                <c:pt idx="125">
                  <c:v>27.9</c:v>
                </c:pt>
                <c:pt idx="126">
                  <c:v>27.9</c:v>
                </c:pt>
                <c:pt idx="127">
                  <c:v>27.9</c:v>
                </c:pt>
                <c:pt idx="128">
                  <c:v>27.9</c:v>
                </c:pt>
                <c:pt idx="129">
                  <c:v>27.9</c:v>
                </c:pt>
                <c:pt idx="130">
                  <c:v>27.9</c:v>
                </c:pt>
                <c:pt idx="131">
                  <c:v>27.9</c:v>
                </c:pt>
                <c:pt idx="132">
                  <c:v>27.9</c:v>
                </c:pt>
                <c:pt idx="133">
                  <c:v>27.9</c:v>
                </c:pt>
                <c:pt idx="134">
                  <c:v>27.9</c:v>
                </c:pt>
                <c:pt idx="135">
                  <c:v>27.9</c:v>
                </c:pt>
                <c:pt idx="136">
                  <c:v>27.9</c:v>
                </c:pt>
                <c:pt idx="137">
                  <c:v>27.9</c:v>
                </c:pt>
                <c:pt idx="138">
                  <c:v>27.9</c:v>
                </c:pt>
                <c:pt idx="139">
                  <c:v>27.9</c:v>
                </c:pt>
                <c:pt idx="140">
                  <c:v>27.9</c:v>
                </c:pt>
                <c:pt idx="141">
                  <c:v>27.9</c:v>
                </c:pt>
                <c:pt idx="142">
                  <c:v>27.9</c:v>
                </c:pt>
                <c:pt idx="143">
                  <c:v>27.9</c:v>
                </c:pt>
                <c:pt idx="144">
                  <c:v>27.9</c:v>
                </c:pt>
                <c:pt idx="145">
                  <c:v>27.9</c:v>
                </c:pt>
                <c:pt idx="146">
                  <c:v>27.9</c:v>
                </c:pt>
                <c:pt idx="147">
                  <c:v>27.9</c:v>
                </c:pt>
                <c:pt idx="148">
                  <c:v>27.9</c:v>
                </c:pt>
                <c:pt idx="149">
                  <c:v>27.9</c:v>
                </c:pt>
                <c:pt idx="150">
                  <c:v>27.9</c:v>
                </c:pt>
                <c:pt idx="151">
                  <c:v>27.9</c:v>
                </c:pt>
                <c:pt idx="152">
                  <c:v>27.9</c:v>
                </c:pt>
                <c:pt idx="153">
                  <c:v>27.9</c:v>
                </c:pt>
                <c:pt idx="154">
                  <c:v>27.9</c:v>
                </c:pt>
                <c:pt idx="155">
                  <c:v>27.9</c:v>
                </c:pt>
                <c:pt idx="156">
                  <c:v>27.9</c:v>
                </c:pt>
                <c:pt idx="157">
                  <c:v>27.9</c:v>
                </c:pt>
                <c:pt idx="158">
                  <c:v>27.9</c:v>
                </c:pt>
                <c:pt idx="159">
                  <c:v>27.9</c:v>
                </c:pt>
                <c:pt idx="160">
                  <c:v>27.9</c:v>
                </c:pt>
                <c:pt idx="161">
                  <c:v>27.9</c:v>
                </c:pt>
                <c:pt idx="162">
                  <c:v>27.9</c:v>
                </c:pt>
                <c:pt idx="163">
                  <c:v>27.9</c:v>
                </c:pt>
                <c:pt idx="164">
                  <c:v>27.9</c:v>
                </c:pt>
                <c:pt idx="165">
                  <c:v>27.9</c:v>
                </c:pt>
                <c:pt idx="166">
                  <c:v>27.9</c:v>
                </c:pt>
                <c:pt idx="167">
                  <c:v>27.9</c:v>
                </c:pt>
                <c:pt idx="168">
                  <c:v>27.9</c:v>
                </c:pt>
                <c:pt idx="169">
                  <c:v>27.9</c:v>
                </c:pt>
                <c:pt idx="170">
                  <c:v>27.9</c:v>
                </c:pt>
                <c:pt idx="171">
                  <c:v>27.9</c:v>
                </c:pt>
                <c:pt idx="172">
                  <c:v>27.9</c:v>
                </c:pt>
                <c:pt idx="173">
                  <c:v>27.9</c:v>
                </c:pt>
                <c:pt idx="174">
                  <c:v>27.9</c:v>
                </c:pt>
                <c:pt idx="175">
                  <c:v>27.9</c:v>
                </c:pt>
                <c:pt idx="176">
                  <c:v>27.9</c:v>
                </c:pt>
                <c:pt idx="177">
                  <c:v>27.9</c:v>
                </c:pt>
                <c:pt idx="178">
                  <c:v>27.9</c:v>
                </c:pt>
                <c:pt idx="179">
                  <c:v>27.9</c:v>
                </c:pt>
                <c:pt idx="180">
                  <c:v>27.9</c:v>
                </c:pt>
                <c:pt idx="181">
                  <c:v>27.9</c:v>
                </c:pt>
                <c:pt idx="182">
                  <c:v>27.9</c:v>
                </c:pt>
                <c:pt idx="183">
                  <c:v>27.9</c:v>
                </c:pt>
                <c:pt idx="184">
                  <c:v>27.9</c:v>
                </c:pt>
                <c:pt idx="185">
                  <c:v>27.9</c:v>
                </c:pt>
                <c:pt idx="186">
                  <c:v>27.9</c:v>
                </c:pt>
                <c:pt idx="187">
                  <c:v>27.9</c:v>
                </c:pt>
                <c:pt idx="188">
                  <c:v>27.9</c:v>
                </c:pt>
                <c:pt idx="189">
                  <c:v>27.9</c:v>
                </c:pt>
                <c:pt idx="190">
                  <c:v>27.9</c:v>
                </c:pt>
                <c:pt idx="191">
                  <c:v>27.9</c:v>
                </c:pt>
                <c:pt idx="192">
                  <c:v>27.9</c:v>
                </c:pt>
                <c:pt idx="193">
                  <c:v>27.9</c:v>
                </c:pt>
                <c:pt idx="194">
                  <c:v>27.9</c:v>
                </c:pt>
                <c:pt idx="195">
                  <c:v>27.9</c:v>
                </c:pt>
                <c:pt idx="196">
                  <c:v>27.9</c:v>
                </c:pt>
                <c:pt idx="197">
                  <c:v>27.9</c:v>
                </c:pt>
                <c:pt idx="198">
                  <c:v>27.9</c:v>
                </c:pt>
                <c:pt idx="199">
                  <c:v>27.9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SPC!$AI$59</c:f>
              <c:strCache>
                <c:ptCount val="1"/>
                <c:pt idx="0">
                  <c:v>1s Upper</c:v>
                </c:pt>
              </c:strCache>
            </c:strRef>
          </c:tx>
          <c:spPr>
            <a:ln w="3175" cap="rnd">
              <a:solidFill>
                <a:schemeClr val="bg1">
                  <a:lumMod val="6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SPC!$AI$60:$AI$259</c:f>
              <c:numCache>
                <c:formatCode>0.000</c:formatCode>
                <c:ptCount val="200"/>
                <c:pt idx="0">
                  <c:v>28.022880327358731</c:v>
                </c:pt>
                <c:pt idx="1">
                  <c:v>28.022880327358731</c:v>
                </c:pt>
                <c:pt idx="2">
                  <c:v>28.022880327358731</c:v>
                </c:pt>
                <c:pt idx="3">
                  <c:v>28.022880327358731</c:v>
                </c:pt>
                <c:pt idx="4">
                  <c:v>28.022880327358731</c:v>
                </c:pt>
                <c:pt idx="5">
                  <c:v>28.022880327358731</c:v>
                </c:pt>
                <c:pt idx="6">
                  <c:v>28.022880327358731</c:v>
                </c:pt>
                <c:pt idx="7">
                  <c:v>28.022880327358731</c:v>
                </c:pt>
                <c:pt idx="8">
                  <c:v>28.022880327358731</c:v>
                </c:pt>
                <c:pt idx="9">
                  <c:v>28.022880327358731</c:v>
                </c:pt>
                <c:pt idx="10">
                  <c:v>28.022880327358731</c:v>
                </c:pt>
                <c:pt idx="11">
                  <c:v>28.022880327358731</c:v>
                </c:pt>
                <c:pt idx="12">
                  <c:v>28.022880327358731</c:v>
                </c:pt>
                <c:pt idx="13">
                  <c:v>28.022880327358731</c:v>
                </c:pt>
                <c:pt idx="14">
                  <c:v>28.022880327358731</c:v>
                </c:pt>
                <c:pt idx="15">
                  <c:v>28.022880327358731</c:v>
                </c:pt>
                <c:pt idx="16">
                  <c:v>28.022880327358731</c:v>
                </c:pt>
                <c:pt idx="17">
                  <c:v>28.022880327358731</c:v>
                </c:pt>
                <c:pt idx="18">
                  <c:v>28.022880327358731</c:v>
                </c:pt>
                <c:pt idx="19">
                  <c:v>28.022880327358731</c:v>
                </c:pt>
                <c:pt idx="20">
                  <c:v>28.022880327358731</c:v>
                </c:pt>
                <c:pt idx="21">
                  <c:v>28.022880327358731</c:v>
                </c:pt>
                <c:pt idx="22">
                  <c:v>28.022880327358731</c:v>
                </c:pt>
                <c:pt idx="23">
                  <c:v>28.022880327358731</c:v>
                </c:pt>
                <c:pt idx="24">
                  <c:v>28.022880327358731</c:v>
                </c:pt>
                <c:pt idx="25">
                  <c:v>28.022880327358731</c:v>
                </c:pt>
                <c:pt idx="26">
                  <c:v>28.022880327358731</c:v>
                </c:pt>
                <c:pt idx="27">
                  <c:v>28.022880327358731</c:v>
                </c:pt>
                <c:pt idx="28">
                  <c:v>28.022880327358731</c:v>
                </c:pt>
                <c:pt idx="29">
                  <c:v>28.022880327358731</c:v>
                </c:pt>
                <c:pt idx="30">
                  <c:v>28.022880327358731</c:v>
                </c:pt>
                <c:pt idx="31">
                  <c:v>28.022880327358731</c:v>
                </c:pt>
                <c:pt idx="32">
                  <c:v>28.022880327358731</c:v>
                </c:pt>
                <c:pt idx="33">
                  <c:v>28.022880327358731</c:v>
                </c:pt>
                <c:pt idx="34">
                  <c:v>28.022880327358731</c:v>
                </c:pt>
                <c:pt idx="35">
                  <c:v>28.022880327358731</c:v>
                </c:pt>
                <c:pt idx="36">
                  <c:v>28.022880327358731</c:v>
                </c:pt>
                <c:pt idx="37">
                  <c:v>28.022880327358731</c:v>
                </c:pt>
                <c:pt idx="38">
                  <c:v>28.022880327358731</c:v>
                </c:pt>
                <c:pt idx="39">
                  <c:v>28.022880327358731</c:v>
                </c:pt>
                <c:pt idx="40">
                  <c:v>28.022880327358731</c:v>
                </c:pt>
                <c:pt idx="41">
                  <c:v>28.022880327358731</c:v>
                </c:pt>
                <c:pt idx="42">
                  <c:v>28.022880327358731</c:v>
                </c:pt>
                <c:pt idx="43">
                  <c:v>28.022880327358731</c:v>
                </c:pt>
                <c:pt idx="44">
                  <c:v>28.022880327358731</c:v>
                </c:pt>
                <c:pt idx="45">
                  <c:v>28.022880327358731</c:v>
                </c:pt>
                <c:pt idx="46">
                  <c:v>28.022880327358731</c:v>
                </c:pt>
                <c:pt idx="47">
                  <c:v>28.022880327358731</c:v>
                </c:pt>
                <c:pt idx="48">
                  <c:v>28.022880327358731</c:v>
                </c:pt>
                <c:pt idx="49">
                  <c:v>28.022880327358731</c:v>
                </c:pt>
                <c:pt idx="50">
                  <c:v>28.022880327358731</c:v>
                </c:pt>
                <c:pt idx="51">
                  <c:v>28.022880327358731</c:v>
                </c:pt>
                <c:pt idx="52">
                  <c:v>28.022880327358731</c:v>
                </c:pt>
                <c:pt idx="53">
                  <c:v>28.022880327358731</c:v>
                </c:pt>
                <c:pt idx="54">
                  <c:v>28.022880327358731</c:v>
                </c:pt>
                <c:pt idx="55">
                  <c:v>28.022880327358731</c:v>
                </c:pt>
                <c:pt idx="56">
                  <c:v>28.022880327358731</c:v>
                </c:pt>
                <c:pt idx="57">
                  <c:v>28.022880327358731</c:v>
                </c:pt>
                <c:pt idx="58">
                  <c:v>28.022880327358731</c:v>
                </c:pt>
                <c:pt idx="59">
                  <c:v>28.022880327358731</c:v>
                </c:pt>
                <c:pt idx="60">
                  <c:v>28.022880327358731</c:v>
                </c:pt>
                <c:pt idx="61">
                  <c:v>28.022880327358731</c:v>
                </c:pt>
                <c:pt idx="62">
                  <c:v>28.022880327358731</c:v>
                </c:pt>
                <c:pt idx="63">
                  <c:v>28.022880327358731</c:v>
                </c:pt>
                <c:pt idx="64">
                  <c:v>28.022880327358731</c:v>
                </c:pt>
                <c:pt idx="65">
                  <c:v>28.022880327358731</c:v>
                </c:pt>
                <c:pt idx="66">
                  <c:v>28.022880327358731</c:v>
                </c:pt>
                <c:pt idx="67">
                  <c:v>28.022880327358731</c:v>
                </c:pt>
                <c:pt idx="68">
                  <c:v>28.022880327358731</c:v>
                </c:pt>
                <c:pt idx="69">
                  <c:v>28.022880327358731</c:v>
                </c:pt>
                <c:pt idx="70">
                  <c:v>28.022880327358731</c:v>
                </c:pt>
                <c:pt idx="71">
                  <c:v>28.022880327358731</c:v>
                </c:pt>
                <c:pt idx="72">
                  <c:v>28.022880327358731</c:v>
                </c:pt>
                <c:pt idx="73">
                  <c:v>28.022880327358731</c:v>
                </c:pt>
                <c:pt idx="74">
                  <c:v>28.022880327358731</c:v>
                </c:pt>
                <c:pt idx="75">
                  <c:v>28.022880327358731</c:v>
                </c:pt>
                <c:pt idx="76">
                  <c:v>28.022880327358731</c:v>
                </c:pt>
                <c:pt idx="77">
                  <c:v>28.022880327358731</c:v>
                </c:pt>
                <c:pt idx="78">
                  <c:v>28.022880327358731</c:v>
                </c:pt>
                <c:pt idx="79">
                  <c:v>28.022880327358731</c:v>
                </c:pt>
                <c:pt idx="80">
                  <c:v>28.022880327358731</c:v>
                </c:pt>
                <c:pt idx="81">
                  <c:v>28.022880327358731</c:v>
                </c:pt>
                <c:pt idx="82">
                  <c:v>28.022880327358731</c:v>
                </c:pt>
                <c:pt idx="83">
                  <c:v>28.022880327358731</c:v>
                </c:pt>
                <c:pt idx="84">
                  <c:v>28.022880327358731</c:v>
                </c:pt>
                <c:pt idx="85">
                  <c:v>28.022880327358731</c:v>
                </c:pt>
                <c:pt idx="86">
                  <c:v>28.022880327358731</c:v>
                </c:pt>
                <c:pt idx="87">
                  <c:v>28.022880327358731</c:v>
                </c:pt>
                <c:pt idx="88">
                  <c:v>28.022880327358731</c:v>
                </c:pt>
                <c:pt idx="89">
                  <c:v>28.022880327358731</c:v>
                </c:pt>
                <c:pt idx="90">
                  <c:v>28.022880327358731</c:v>
                </c:pt>
                <c:pt idx="91">
                  <c:v>28.022880327358731</c:v>
                </c:pt>
                <c:pt idx="92">
                  <c:v>28.022880327358731</c:v>
                </c:pt>
                <c:pt idx="93">
                  <c:v>28.022880327358731</c:v>
                </c:pt>
                <c:pt idx="94">
                  <c:v>28.022880327358731</c:v>
                </c:pt>
                <c:pt idx="95">
                  <c:v>28.022880327358731</c:v>
                </c:pt>
                <c:pt idx="96">
                  <c:v>28.022880327358731</c:v>
                </c:pt>
                <c:pt idx="97">
                  <c:v>28.022880327358731</c:v>
                </c:pt>
                <c:pt idx="98">
                  <c:v>28.022880327358731</c:v>
                </c:pt>
                <c:pt idx="99">
                  <c:v>28.022880327358731</c:v>
                </c:pt>
                <c:pt idx="100">
                  <c:v>28.022880327358731</c:v>
                </c:pt>
                <c:pt idx="101">
                  <c:v>28.022880327358731</c:v>
                </c:pt>
                <c:pt idx="102">
                  <c:v>28.022880327358731</c:v>
                </c:pt>
                <c:pt idx="103">
                  <c:v>28.022880327358731</c:v>
                </c:pt>
                <c:pt idx="104">
                  <c:v>28.022880327358731</c:v>
                </c:pt>
                <c:pt idx="105">
                  <c:v>28.022880327358731</c:v>
                </c:pt>
                <c:pt idx="106">
                  <c:v>28.022880327358731</c:v>
                </c:pt>
                <c:pt idx="107">
                  <c:v>28.022880327358731</c:v>
                </c:pt>
                <c:pt idx="108">
                  <c:v>28.022880327358731</c:v>
                </c:pt>
                <c:pt idx="109">
                  <c:v>28.022880327358731</c:v>
                </c:pt>
                <c:pt idx="110">
                  <c:v>28.022880327358731</c:v>
                </c:pt>
                <c:pt idx="111">
                  <c:v>28.022880327358731</c:v>
                </c:pt>
                <c:pt idx="112">
                  <c:v>28.022880327358731</c:v>
                </c:pt>
                <c:pt idx="113">
                  <c:v>28.022880327358731</c:v>
                </c:pt>
                <c:pt idx="114">
                  <c:v>28.022880327358731</c:v>
                </c:pt>
                <c:pt idx="115">
                  <c:v>28.022880327358731</c:v>
                </c:pt>
                <c:pt idx="116">
                  <c:v>28.022880327358731</c:v>
                </c:pt>
                <c:pt idx="117">
                  <c:v>28.022880327358731</c:v>
                </c:pt>
                <c:pt idx="118">
                  <c:v>28.022880327358731</c:v>
                </c:pt>
                <c:pt idx="119">
                  <c:v>28.022880327358731</c:v>
                </c:pt>
                <c:pt idx="120">
                  <c:v>28.022880327358731</c:v>
                </c:pt>
                <c:pt idx="121">
                  <c:v>28.022880327358731</c:v>
                </c:pt>
                <c:pt idx="122">
                  <c:v>28.022880327358731</c:v>
                </c:pt>
                <c:pt idx="123">
                  <c:v>28.022880327358731</c:v>
                </c:pt>
                <c:pt idx="124">
                  <c:v>28.022880327358731</c:v>
                </c:pt>
                <c:pt idx="125">
                  <c:v>28.022880327358731</c:v>
                </c:pt>
                <c:pt idx="126">
                  <c:v>28.022880327358731</c:v>
                </c:pt>
                <c:pt idx="127">
                  <c:v>28.022880327358731</c:v>
                </c:pt>
                <c:pt idx="128">
                  <c:v>28.022880327358731</c:v>
                </c:pt>
                <c:pt idx="129">
                  <c:v>28.022880327358731</c:v>
                </c:pt>
                <c:pt idx="130">
                  <c:v>28.022880327358731</c:v>
                </c:pt>
                <c:pt idx="131">
                  <c:v>28.022880327358731</c:v>
                </c:pt>
                <c:pt idx="132">
                  <c:v>28.022880327358731</c:v>
                </c:pt>
                <c:pt idx="133">
                  <c:v>28.022880327358731</c:v>
                </c:pt>
                <c:pt idx="134">
                  <c:v>28.022880327358731</c:v>
                </c:pt>
                <c:pt idx="135">
                  <c:v>28.022880327358731</c:v>
                </c:pt>
                <c:pt idx="136">
                  <c:v>28.022880327358731</c:v>
                </c:pt>
                <c:pt idx="137">
                  <c:v>28.022880327358731</c:v>
                </c:pt>
                <c:pt idx="138">
                  <c:v>28.022880327358731</c:v>
                </c:pt>
                <c:pt idx="139">
                  <c:v>28.022880327358731</c:v>
                </c:pt>
                <c:pt idx="140">
                  <c:v>28.022880327358731</c:v>
                </c:pt>
                <c:pt idx="141">
                  <c:v>28.022880327358731</c:v>
                </c:pt>
                <c:pt idx="142">
                  <c:v>28.022880327358731</c:v>
                </c:pt>
                <c:pt idx="143">
                  <c:v>28.022880327358731</c:v>
                </c:pt>
                <c:pt idx="144">
                  <c:v>28.022880327358731</c:v>
                </c:pt>
                <c:pt idx="145">
                  <c:v>28.022880327358731</c:v>
                </c:pt>
                <c:pt idx="146">
                  <c:v>28.022880327358731</c:v>
                </c:pt>
                <c:pt idx="147">
                  <c:v>28.022880327358731</c:v>
                </c:pt>
                <c:pt idx="148">
                  <c:v>28.022880327358731</c:v>
                </c:pt>
                <c:pt idx="149">
                  <c:v>28.022880327358731</c:v>
                </c:pt>
                <c:pt idx="150">
                  <c:v>28.022880327358731</c:v>
                </c:pt>
                <c:pt idx="151">
                  <c:v>28.022880327358731</c:v>
                </c:pt>
                <c:pt idx="152">
                  <c:v>28.022880327358731</c:v>
                </c:pt>
                <c:pt idx="153">
                  <c:v>28.022880327358731</c:v>
                </c:pt>
                <c:pt idx="154">
                  <c:v>28.022880327358731</c:v>
                </c:pt>
                <c:pt idx="155">
                  <c:v>28.022880327358731</c:v>
                </c:pt>
                <c:pt idx="156">
                  <c:v>28.022880327358731</c:v>
                </c:pt>
                <c:pt idx="157">
                  <c:v>28.022880327358731</c:v>
                </c:pt>
                <c:pt idx="158">
                  <c:v>28.022880327358731</c:v>
                </c:pt>
                <c:pt idx="159">
                  <c:v>28.022880327358731</c:v>
                </c:pt>
                <c:pt idx="160">
                  <c:v>28.022880327358731</c:v>
                </c:pt>
                <c:pt idx="161">
                  <c:v>28.022880327358731</c:v>
                </c:pt>
                <c:pt idx="162">
                  <c:v>28.022880327358731</c:v>
                </c:pt>
                <c:pt idx="163">
                  <c:v>28.022880327358731</c:v>
                </c:pt>
                <c:pt idx="164">
                  <c:v>28.022880327358731</c:v>
                </c:pt>
                <c:pt idx="165">
                  <c:v>28.022880327358731</c:v>
                </c:pt>
                <c:pt idx="166">
                  <c:v>28.022880327358731</c:v>
                </c:pt>
                <c:pt idx="167">
                  <c:v>28.022880327358731</c:v>
                </c:pt>
                <c:pt idx="168">
                  <c:v>28.022880327358731</c:v>
                </c:pt>
                <c:pt idx="169">
                  <c:v>28.022880327358731</c:v>
                </c:pt>
                <c:pt idx="170">
                  <c:v>28.022880327358731</c:v>
                </c:pt>
                <c:pt idx="171">
                  <c:v>28.022880327358731</c:v>
                </c:pt>
                <c:pt idx="172">
                  <c:v>28.022880327358731</c:v>
                </c:pt>
                <c:pt idx="173">
                  <c:v>28.022880327358731</c:v>
                </c:pt>
                <c:pt idx="174">
                  <c:v>28.022880327358731</c:v>
                </c:pt>
                <c:pt idx="175">
                  <c:v>28.022880327358731</c:v>
                </c:pt>
                <c:pt idx="176">
                  <c:v>28.022880327358731</c:v>
                </c:pt>
                <c:pt idx="177">
                  <c:v>28.022880327358731</c:v>
                </c:pt>
                <c:pt idx="178">
                  <c:v>28.022880327358731</c:v>
                </c:pt>
                <c:pt idx="179">
                  <c:v>28.022880327358731</c:v>
                </c:pt>
                <c:pt idx="180">
                  <c:v>28.022880327358731</c:v>
                </c:pt>
                <c:pt idx="181">
                  <c:v>28.022880327358731</c:v>
                </c:pt>
                <c:pt idx="182">
                  <c:v>28.022880327358731</c:v>
                </c:pt>
                <c:pt idx="183">
                  <c:v>28.022880327358731</c:v>
                </c:pt>
                <c:pt idx="184">
                  <c:v>28.022880327358731</c:v>
                </c:pt>
                <c:pt idx="185">
                  <c:v>28.022880327358731</c:v>
                </c:pt>
                <c:pt idx="186">
                  <c:v>28.022880327358731</c:v>
                </c:pt>
                <c:pt idx="187">
                  <c:v>28.022880327358731</c:v>
                </c:pt>
                <c:pt idx="188">
                  <c:v>28.022880327358731</c:v>
                </c:pt>
                <c:pt idx="189">
                  <c:v>28.022880327358731</c:v>
                </c:pt>
                <c:pt idx="190">
                  <c:v>28.022880327358731</c:v>
                </c:pt>
                <c:pt idx="191">
                  <c:v>28.022880327358731</c:v>
                </c:pt>
                <c:pt idx="192">
                  <c:v>28.022880327358731</c:v>
                </c:pt>
                <c:pt idx="193">
                  <c:v>28.022880327358731</c:v>
                </c:pt>
                <c:pt idx="194">
                  <c:v>28.022880327358731</c:v>
                </c:pt>
                <c:pt idx="195">
                  <c:v>28.022880327358731</c:v>
                </c:pt>
                <c:pt idx="196">
                  <c:v>28.022880327358731</c:v>
                </c:pt>
                <c:pt idx="197">
                  <c:v>28.022880327358731</c:v>
                </c:pt>
                <c:pt idx="198">
                  <c:v>28.022880327358731</c:v>
                </c:pt>
                <c:pt idx="199">
                  <c:v>28.022880327358731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SPC!$AJ$59</c:f>
              <c:strCache>
                <c:ptCount val="1"/>
                <c:pt idx="0">
                  <c:v>2s Upper</c:v>
                </c:pt>
              </c:strCache>
            </c:strRef>
          </c:tx>
          <c:spPr>
            <a:ln w="6350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SPC!$AJ$60:$AJ$259</c:f>
              <c:numCache>
                <c:formatCode>0.000</c:formatCode>
                <c:ptCount val="200"/>
                <c:pt idx="0">
                  <c:v>28.041001039332841</c:v>
                </c:pt>
                <c:pt idx="1">
                  <c:v>28.041001039332841</c:v>
                </c:pt>
                <c:pt idx="2">
                  <c:v>28.041001039332841</c:v>
                </c:pt>
                <c:pt idx="3">
                  <c:v>28.041001039332841</c:v>
                </c:pt>
                <c:pt idx="4">
                  <c:v>28.041001039332841</c:v>
                </c:pt>
                <c:pt idx="5">
                  <c:v>28.041001039332841</c:v>
                </c:pt>
                <c:pt idx="6">
                  <c:v>28.041001039332841</c:v>
                </c:pt>
                <c:pt idx="7">
                  <c:v>28.041001039332841</c:v>
                </c:pt>
                <c:pt idx="8">
                  <c:v>28.041001039332841</c:v>
                </c:pt>
                <c:pt idx="9">
                  <c:v>28.041001039332841</c:v>
                </c:pt>
                <c:pt idx="10">
                  <c:v>28.041001039332841</c:v>
                </c:pt>
                <c:pt idx="11">
                  <c:v>28.041001039332841</c:v>
                </c:pt>
                <c:pt idx="12">
                  <c:v>28.041001039332841</c:v>
                </c:pt>
                <c:pt idx="13">
                  <c:v>28.041001039332841</c:v>
                </c:pt>
                <c:pt idx="14">
                  <c:v>28.041001039332841</c:v>
                </c:pt>
                <c:pt idx="15">
                  <c:v>28.041001039332841</c:v>
                </c:pt>
                <c:pt idx="16">
                  <c:v>28.041001039332841</c:v>
                </c:pt>
                <c:pt idx="17">
                  <c:v>28.041001039332841</c:v>
                </c:pt>
                <c:pt idx="18">
                  <c:v>28.041001039332841</c:v>
                </c:pt>
                <c:pt idx="19">
                  <c:v>28.041001039332841</c:v>
                </c:pt>
                <c:pt idx="20">
                  <c:v>28.041001039332841</c:v>
                </c:pt>
                <c:pt idx="21">
                  <c:v>28.041001039332841</c:v>
                </c:pt>
                <c:pt idx="22">
                  <c:v>28.041001039332841</c:v>
                </c:pt>
                <c:pt idx="23">
                  <c:v>28.041001039332841</c:v>
                </c:pt>
                <c:pt idx="24">
                  <c:v>28.041001039332841</c:v>
                </c:pt>
                <c:pt idx="25">
                  <c:v>28.041001039332841</c:v>
                </c:pt>
                <c:pt idx="26">
                  <c:v>28.041001039332841</c:v>
                </c:pt>
                <c:pt idx="27">
                  <c:v>28.041001039332841</c:v>
                </c:pt>
                <c:pt idx="28">
                  <c:v>28.041001039332841</c:v>
                </c:pt>
                <c:pt idx="29">
                  <c:v>28.041001039332841</c:v>
                </c:pt>
                <c:pt idx="30">
                  <c:v>28.041001039332841</c:v>
                </c:pt>
                <c:pt idx="31">
                  <c:v>28.041001039332841</c:v>
                </c:pt>
                <c:pt idx="32">
                  <c:v>28.041001039332841</c:v>
                </c:pt>
                <c:pt idx="33">
                  <c:v>28.041001039332841</c:v>
                </c:pt>
                <c:pt idx="34">
                  <c:v>28.041001039332841</c:v>
                </c:pt>
                <c:pt idx="35">
                  <c:v>28.041001039332841</c:v>
                </c:pt>
                <c:pt idx="36">
                  <c:v>28.041001039332841</c:v>
                </c:pt>
                <c:pt idx="37">
                  <c:v>28.041001039332841</c:v>
                </c:pt>
                <c:pt idx="38">
                  <c:v>28.041001039332841</c:v>
                </c:pt>
                <c:pt idx="39">
                  <c:v>28.041001039332841</c:v>
                </c:pt>
                <c:pt idx="40">
                  <c:v>28.041001039332841</c:v>
                </c:pt>
                <c:pt idx="41">
                  <c:v>28.041001039332841</c:v>
                </c:pt>
                <c:pt idx="42">
                  <c:v>28.041001039332841</c:v>
                </c:pt>
                <c:pt idx="43">
                  <c:v>28.041001039332841</c:v>
                </c:pt>
                <c:pt idx="44">
                  <c:v>28.041001039332841</c:v>
                </c:pt>
                <c:pt idx="45">
                  <c:v>28.041001039332841</c:v>
                </c:pt>
                <c:pt idx="46">
                  <c:v>28.041001039332841</c:v>
                </c:pt>
                <c:pt idx="47">
                  <c:v>28.041001039332841</c:v>
                </c:pt>
                <c:pt idx="48">
                  <c:v>28.041001039332841</c:v>
                </c:pt>
                <c:pt idx="49">
                  <c:v>28.041001039332841</c:v>
                </c:pt>
                <c:pt idx="50">
                  <c:v>28.041001039332841</c:v>
                </c:pt>
                <c:pt idx="51">
                  <c:v>28.041001039332841</c:v>
                </c:pt>
                <c:pt idx="52">
                  <c:v>28.041001039332841</c:v>
                </c:pt>
                <c:pt idx="53">
                  <c:v>28.041001039332841</c:v>
                </c:pt>
                <c:pt idx="54">
                  <c:v>28.041001039332841</c:v>
                </c:pt>
                <c:pt idx="55">
                  <c:v>28.041001039332841</c:v>
                </c:pt>
                <c:pt idx="56">
                  <c:v>28.041001039332841</c:v>
                </c:pt>
                <c:pt idx="57">
                  <c:v>28.041001039332841</c:v>
                </c:pt>
                <c:pt idx="58">
                  <c:v>28.041001039332841</c:v>
                </c:pt>
                <c:pt idx="59">
                  <c:v>28.041001039332841</c:v>
                </c:pt>
                <c:pt idx="60">
                  <c:v>28.041001039332841</c:v>
                </c:pt>
                <c:pt idx="61">
                  <c:v>28.041001039332841</c:v>
                </c:pt>
                <c:pt idx="62">
                  <c:v>28.041001039332841</c:v>
                </c:pt>
                <c:pt idx="63">
                  <c:v>28.041001039332841</c:v>
                </c:pt>
                <c:pt idx="64">
                  <c:v>28.041001039332841</c:v>
                </c:pt>
                <c:pt idx="65">
                  <c:v>28.041001039332841</c:v>
                </c:pt>
                <c:pt idx="66">
                  <c:v>28.041001039332841</c:v>
                </c:pt>
                <c:pt idx="67">
                  <c:v>28.041001039332841</c:v>
                </c:pt>
                <c:pt idx="68">
                  <c:v>28.041001039332841</c:v>
                </c:pt>
                <c:pt idx="69">
                  <c:v>28.041001039332841</c:v>
                </c:pt>
                <c:pt idx="70">
                  <c:v>28.041001039332841</c:v>
                </c:pt>
                <c:pt idx="71">
                  <c:v>28.041001039332841</c:v>
                </c:pt>
                <c:pt idx="72">
                  <c:v>28.041001039332841</c:v>
                </c:pt>
                <c:pt idx="73">
                  <c:v>28.041001039332841</c:v>
                </c:pt>
                <c:pt idx="74">
                  <c:v>28.041001039332841</c:v>
                </c:pt>
                <c:pt idx="75">
                  <c:v>28.041001039332841</c:v>
                </c:pt>
                <c:pt idx="76">
                  <c:v>28.041001039332841</c:v>
                </c:pt>
                <c:pt idx="77">
                  <c:v>28.041001039332841</c:v>
                </c:pt>
                <c:pt idx="78">
                  <c:v>28.041001039332841</c:v>
                </c:pt>
                <c:pt idx="79">
                  <c:v>28.041001039332841</c:v>
                </c:pt>
                <c:pt idx="80">
                  <c:v>28.041001039332841</c:v>
                </c:pt>
                <c:pt idx="81">
                  <c:v>28.041001039332841</c:v>
                </c:pt>
                <c:pt idx="82">
                  <c:v>28.041001039332841</c:v>
                </c:pt>
                <c:pt idx="83">
                  <c:v>28.041001039332841</c:v>
                </c:pt>
                <c:pt idx="84">
                  <c:v>28.041001039332841</c:v>
                </c:pt>
                <c:pt idx="85">
                  <c:v>28.041001039332841</c:v>
                </c:pt>
                <c:pt idx="86">
                  <c:v>28.041001039332841</c:v>
                </c:pt>
                <c:pt idx="87">
                  <c:v>28.041001039332841</c:v>
                </c:pt>
                <c:pt idx="88">
                  <c:v>28.041001039332841</c:v>
                </c:pt>
                <c:pt idx="89">
                  <c:v>28.041001039332841</c:v>
                </c:pt>
                <c:pt idx="90">
                  <c:v>28.041001039332841</c:v>
                </c:pt>
                <c:pt idx="91">
                  <c:v>28.041001039332841</c:v>
                </c:pt>
                <c:pt idx="92">
                  <c:v>28.041001039332841</c:v>
                </c:pt>
                <c:pt idx="93">
                  <c:v>28.041001039332841</c:v>
                </c:pt>
                <c:pt idx="94">
                  <c:v>28.041001039332841</c:v>
                </c:pt>
                <c:pt idx="95">
                  <c:v>28.041001039332841</c:v>
                </c:pt>
                <c:pt idx="96">
                  <c:v>28.041001039332841</c:v>
                </c:pt>
                <c:pt idx="97">
                  <c:v>28.041001039332841</c:v>
                </c:pt>
                <c:pt idx="98">
                  <c:v>28.041001039332841</c:v>
                </c:pt>
                <c:pt idx="99">
                  <c:v>28.041001039332841</c:v>
                </c:pt>
                <c:pt idx="100">
                  <c:v>28.041001039332841</c:v>
                </c:pt>
                <c:pt idx="101">
                  <c:v>28.041001039332841</c:v>
                </c:pt>
                <c:pt idx="102">
                  <c:v>28.041001039332841</c:v>
                </c:pt>
                <c:pt idx="103">
                  <c:v>28.041001039332841</c:v>
                </c:pt>
                <c:pt idx="104">
                  <c:v>28.041001039332841</c:v>
                </c:pt>
                <c:pt idx="105">
                  <c:v>28.041001039332841</c:v>
                </c:pt>
                <c:pt idx="106">
                  <c:v>28.041001039332841</c:v>
                </c:pt>
                <c:pt idx="107">
                  <c:v>28.041001039332841</c:v>
                </c:pt>
                <c:pt idx="108">
                  <c:v>28.041001039332841</c:v>
                </c:pt>
                <c:pt idx="109">
                  <c:v>28.041001039332841</c:v>
                </c:pt>
                <c:pt idx="110">
                  <c:v>28.041001039332841</c:v>
                </c:pt>
                <c:pt idx="111">
                  <c:v>28.041001039332841</c:v>
                </c:pt>
                <c:pt idx="112">
                  <c:v>28.041001039332841</c:v>
                </c:pt>
                <c:pt idx="113">
                  <c:v>28.041001039332841</c:v>
                </c:pt>
                <c:pt idx="114">
                  <c:v>28.041001039332841</c:v>
                </c:pt>
                <c:pt idx="115">
                  <c:v>28.041001039332841</c:v>
                </c:pt>
                <c:pt idx="116">
                  <c:v>28.041001039332841</c:v>
                </c:pt>
                <c:pt idx="117">
                  <c:v>28.041001039332841</c:v>
                </c:pt>
                <c:pt idx="118">
                  <c:v>28.041001039332841</c:v>
                </c:pt>
                <c:pt idx="119">
                  <c:v>28.041001039332841</c:v>
                </c:pt>
                <c:pt idx="120">
                  <c:v>28.041001039332841</c:v>
                </c:pt>
                <c:pt idx="121">
                  <c:v>28.041001039332841</c:v>
                </c:pt>
                <c:pt idx="122">
                  <c:v>28.041001039332841</c:v>
                </c:pt>
                <c:pt idx="123">
                  <c:v>28.041001039332841</c:v>
                </c:pt>
                <c:pt idx="124">
                  <c:v>28.041001039332841</c:v>
                </c:pt>
                <c:pt idx="125">
                  <c:v>28.041001039332841</c:v>
                </c:pt>
                <c:pt idx="126">
                  <c:v>28.041001039332841</c:v>
                </c:pt>
                <c:pt idx="127">
                  <c:v>28.041001039332841</c:v>
                </c:pt>
                <c:pt idx="128">
                  <c:v>28.041001039332841</c:v>
                </c:pt>
                <c:pt idx="129">
                  <c:v>28.041001039332841</c:v>
                </c:pt>
                <c:pt idx="130">
                  <c:v>28.041001039332841</c:v>
                </c:pt>
                <c:pt idx="131">
                  <c:v>28.041001039332841</c:v>
                </c:pt>
                <c:pt idx="132">
                  <c:v>28.041001039332841</c:v>
                </c:pt>
                <c:pt idx="133">
                  <c:v>28.041001039332841</c:v>
                </c:pt>
                <c:pt idx="134">
                  <c:v>28.041001039332841</c:v>
                </c:pt>
                <c:pt idx="135">
                  <c:v>28.041001039332841</c:v>
                </c:pt>
                <c:pt idx="136">
                  <c:v>28.041001039332841</c:v>
                </c:pt>
                <c:pt idx="137">
                  <c:v>28.041001039332841</c:v>
                </c:pt>
                <c:pt idx="138">
                  <c:v>28.041001039332841</c:v>
                </c:pt>
                <c:pt idx="139">
                  <c:v>28.041001039332841</c:v>
                </c:pt>
                <c:pt idx="140">
                  <c:v>28.041001039332841</c:v>
                </c:pt>
                <c:pt idx="141">
                  <c:v>28.041001039332841</c:v>
                </c:pt>
                <c:pt idx="142">
                  <c:v>28.041001039332841</c:v>
                </c:pt>
                <c:pt idx="143">
                  <c:v>28.041001039332841</c:v>
                </c:pt>
                <c:pt idx="144">
                  <c:v>28.041001039332841</c:v>
                </c:pt>
                <c:pt idx="145">
                  <c:v>28.041001039332841</c:v>
                </c:pt>
                <c:pt idx="146">
                  <c:v>28.041001039332841</c:v>
                </c:pt>
                <c:pt idx="147">
                  <c:v>28.041001039332841</c:v>
                </c:pt>
                <c:pt idx="148">
                  <c:v>28.041001039332841</c:v>
                </c:pt>
                <c:pt idx="149">
                  <c:v>28.041001039332841</c:v>
                </c:pt>
                <c:pt idx="150">
                  <c:v>28.041001039332841</c:v>
                </c:pt>
                <c:pt idx="151">
                  <c:v>28.041001039332841</c:v>
                </c:pt>
                <c:pt idx="152">
                  <c:v>28.041001039332841</c:v>
                </c:pt>
                <c:pt idx="153">
                  <c:v>28.041001039332841</c:v>
                </c:pt>
                <c:pt idx="154">
                  <c:v>28.041001039332841</c:v>
                </c:pt>
                <c:pt idx="155">
                  <c:v>28.041001039332841</c:v>
                </c:pt>
                <c:pt idx="156">
                  <c:v>28.041001039332841</c:v>
                </c:pt>
                <c:pt idx="157">
                  <c:v>28.041001039332841</c:v>
                </c:pt>
                <c:pt idx="158">
                  <c:v>28.041001039332841</c:v>
                </c:pt>
                <c:pt idx="159">
                  <c:v>28.041001039332841</c:v>
                </c:pt>
                <c:pt idx="160">
                  <c:v>28.041001039332841</c:v>
                </c:pt>
                <c:pt idx="161">
                  <c:v>28.041001039332841</c:v>
                </c:pt>
                <c:pt idx="162">
                  <c:v>28.041001039332841</c:v>
                </c:pt>
                <c:pt idx="163">
                  <c:v>28.041001039332841</c:v>
                </c:pt>
                <c:pt idx="164">
                  <c:v>28.041001039332841</c:v>
                </c:pt>
                <c:pt idx="165">
                  <c:v>28.041001039332841</c:v>
                </c:pt>
                <c:pt idx="166">
                  <c:v>28.041001039332841</c:v>
                </c:pt>
                <c:pt idx="167">
                  <c:v>28.041001039332841</c:v>
                </c:pt>
                <c:pt idx="168">
                  <c:v>28.041001039332841</c:v>
                </c:pt>
                <c:pt idx="169">
                  <c:v>28.041001039332841</c:v>
                </c:pt>
                <c:pt idx="170">
                  <c:v>28.041001039332841</c:v>
                </c:pt>
                <c:pt idx="171">
                  <c:v>28.041001039332841</c:v>
                </c:pt>
                <c:pt idx="172">
                  <c:v>28.041001039332841</c:v>
                </c:pt>
                <c:pt idx="173">
                  <c:v>28.041001039332841</c:v>
                </c:pt>
                <c:pt idx="174">
                  <c:v>28.041001039332841</c:v>
                </c:pt>
                <c:pt idx="175">
                  <c:v>28.041001039332841</c:v>
                </c:pt>
                <c:pt idx="176">
                  <c:v>28.041001039332841</c:v>
                </c:pt>
                <c:pt idx="177">
                  <c:v>28.041001039332841</c:v>
                </c:pt>
                <c:pt idx="178">
                  <c:v>28.041001039332841</c:v>
                </c:pt>
                <c:pt idx="179">
                  <c:v>28.041001039332841</c:v>
                </c:pt>
                <c:pt idx="180">
                  <c:v>28.041001039332841</c:v>
                </c:pt>
                <c:pt idx="181">
                  <c:v>28.041001039332841</c:v>
                </c:pt>
                <c:pt idx="182">
                  <c:v>28.041001039332841</c:v>
                </c:pt>
                <c:pt idx="183">
                  <c:v>28.041001039332841</c:v>
                </c:pt>
                <c:pt idx="184">
                  <c:v>28.041001039332841</c:v>
                </c:pt>
                <c:pt idx="185">
                  <c:v>28.041001039332841</c:v>
                </c:pt>
                <c:pt idx="186">
                  <c:v>28.041001039332841</c:v>
                </c:pt>
                <c:pt idx="187">
                  <c:v>28.041001039332841</c:v>
                </c:pt>
                <c:pt idx="188">
                  <c:v>28.041001039332841</c:v>
                </c:pt>
                <c:pt idx="189">
                  <c:v>28.041001039332841</c:v>
                </c:pt>
                <c:pt idx="190">
                  <c:v>28.041001039332841</c:v>
                </c:pt>
                <c:pt idx="191">
                  <c:v>28.041001039332841</c:v>
                </c:pt>
                <c:pt idx="192">
                  <c:v>28.041001039332841</c:v>
                </c:pt>
                <c:pt idx="193">
                  <c:v>28.041001039332841</c:v>
                </c:pt>
                <c:pt idx="194">
                  <c:v>28.041001039332841</c:v>
                </c:pt>
                <c:pt idx="195">
                  <c:v>28.041001039332841</c:v>
                </c:pt>
                <c:pt idx="196">
                  <c:v>28.041001039332841</c:v>
                </c:pt>
                <c:pt idx="197">
                  <c:v>28.041001039332841</c:v>
                </c:pt>
                <c:pt idx="198">
                  <c:v>28.041001039332841</c:v>
                </c:pt>
                <c:pt idx="199">
                  <c:v>28.041001039332841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SPC!$AK$59</c:f>
              <c:strCache>
                <c:ptCount val="1"/>
                <c:pt idx="0">
                  <c:v>1s Lower</c:v>
                </c:pt>
              </c:strCache>
            </c:strRef>
          </c:tx>
          <c:spPr>
            <a:ln w="6350" cap="rnd">
              <a:solidFill>
                <a:schemeClr val="bg1">
                  <a:lumMod val="6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SPC!$AK$60:$AK$259</c:f>
              <c:numCache>
                <c:formatCode>0.000</c:formatCode>
                <c:ptCount val="200"/>
                <c:pt idx="0">
                  <c:v>27.986638903410512</c:v>
                </c:pt>
                <c:pt idx="1">
                  <c:v>27.986638903410512</c:v>
                </c:pt>
                <c:pt idx="2">
                  <c:v>27.986638903410512</c:v>
                </c:pt>
                <c:pt idx="3">
                  <c:v>27.986638903410512</c:v>
                </c:pt>
                <c:pt idx="4">
                  <c:v>27.986638903410512</c:v>
                </c:pt>
                <c:pt idx="5">
                  <c:v>27.986638903410512</c:v>
                </c:pt>
                <c:pt idx="6">
                  <c:v>27.986638903410512</c:v>
                </c:pt>
                <c:pt idx="7">
                  <c:v>27.986638903410512</c:v>
                </c:pt>
                <c:pt idx="8">
                  <c:v>27.986638903410512</c:v>
                </c:pt>
                <c:pt idx="9">
                  <c:v>27.986638903410512</c:v>
                </c:pt>
                <c:pt idx="10">
                  <c:v>27.986638903410512</c:v>
                </c:pt>
                <c:pt idx="11">
                  <c:v>27.986638903410512</c:v>
                </c:pt>
                <c:pt idx="12">
                  <c:v>27.986638903410512</c:v>
                </c:pt>
                <c:pt idx="13">
                  <c:v>27.986638903410512</c:v>
                </c:pt>
                <c:pt idx="14">
                  <c:v>27.986638903410512</c:v>
                </c:pt>
                <c:pt idx="15">
                  <c:v>27.986638903410512</c:v>
                </c:pt>
                <c:pt idx="16">
                  <c:v>27.986638903410512</c:v>
                </c:pt>
                <c:pt idx="17">
                  <c:v>27.986638903410512</c:v>
                </c:pt>
                <c:pt idx="18">
                  <c:v>27.986638903410512</c:v>
                </c:pt>
                <c:pt idx="19">
                  <c:v>27.986638903410512</c:v>
                </c:pt>
                <c:pt idx="20">
                  <c:v>27.986638903410512</c:v>
                </c:pt>
                <c:pt idx="21">
                  <c:v>27.986638903410512</c:v>
                </c:pt>
                <c:pt idx="22">
                  <c:v>27.986638903410512</c:v>
                </c:pt>
                <c:pt idx="23">
                  <c:v>27.986638903410512</c:v>
                </c:pt>
                <c:pt idx="24">
                  <c:v>27.986638903410512</c:v>
                </c:pt>
                <c:pt idx="25">
                  <c:v>27.986638903410512</c:v>
                </c:pt>
                <c:pt idx="26">
                  <c:v>27.986638903410512</c:v>
                </c:pt>
                <c:pt idx="27">
                  <c:v>27.986638903410512</c:v>
                </c:pt>
                <c:pt idx="28">
                  <c:v>27.986638903410512</c:v>
                </c:pt>
                <c:pt idx="29">
                  <c:v>27.986638903410512</c:v>
                </c:pt>
                <c:pt idx="30">
                  <c:v>27.986638903410512</c:v>
                </c:pt>
                <c:pt idx="31">
                  <c:v>27.986638903410512</c:v>
                </c:pt>
                <c:pt idx="32">
                  <c:v>27.986638903410512</c:v>
                </c:pt>
                <c:pt idx="33">
                  <c:v>27.986638903410512</c:v>
                </c:pt>
                <c:pt idx="34">
                  <c:v>27.986638903410512</c:v>
                </c:pt>
                <c:pt idx="35">
                  <c:v>27.986638903410512</c:v>
                </c:pt>
                <c:pt idx="36">
                  <c:v>27.986638903410512</c:v>
                </c:pt>
                <c:pt idx="37">
                  <c:v>27.986638903410512</c:v>
                </c:pt>
                <c:pt idx="38">
                  <c:v>27.986638903410512</c:v>
                </c:pt>
                <c:pt idx="39">
                  <c:v>27.986638903410512</c:v>
                </c:pt>
                <c:pt idx="40">
                  <c:v>27.986638903410512</c:v>
                </c:pt>
                <c:pt idx="41">
                  <c:v>27.986638903410512</c:v>
                </c:pt>
                <c:pt idx="42">
                  <c:v>27.986638903410512</c:v>
                </c:pt>
                <c:pt idx="43">
                  <c:v>27.986638903410512</c:v>
                </c:pt>
                <c:pt idx="44">
                  <c:v>27.986638903410512</c:v>
                </c:pt>
                <c:pt idx="45">
                  <c:v>27.986638903410512</c:v>
                </c:pt>
                <c:pt idx="46">
                  <c:v>27.986638903410512</c:v>
                </c:pt>
                <c:pt idx="47">
                  <c:v>27.986638903410512</c:v>
                </c:pt>
                <c:pt idx="48">
                  <c:v>27.986638903410512</c:v>
                </c:pt>
                <c:pt idx="49">
                  <c:v>27.986638903410512</c:v>
                </c:pt>
                <c:pt idx="50">
                  <c:v>27.986638903410512</c:v>
                </c:pt>
                <c:pt idx="51">
                  <c:v>27.986638903410512</c:v>
                </c:pt>
                <c:pt idx="52">
                  <c:v>27.986638903410512</c:v>
                </c:pt>
                <c:pt idx="53">
                  <c:v>27.986638903410512</c:v>
                </c:pt>
                <c:pt idx="54">
                  <c:v>27.986638903410512</c:v>
                </c:pt>
                <c:pt idx="55">
                  <c:v>27.986638903410512</c:v>
                </c:pt>
                <c:pt idx="56">
                  <c:v>27.986638903410512</c:v>
                </c:pt>
                <c:pt idx="57">
                  <c:v>27.986638903410512</c:v>
                </c:pt>
                <c:pt idx="58">
                  <c:v>27.986638903410512</c:v>
                </c:pt>
                <c:pt idx="59">
                  <c:v>27.986638903410512</c:v>
                </c:pt>
                <c:pt idx="60">
                  <c:v>27.986638903410512</c:v>
                </c:pt>
                <c:pt idx="61">
                  <c:v>27.986638903410512</c:v>
                </c:pt>
                <c:pt idx="62">
                  <c:v>27.986638903410512</c:v>
                </c:pt>
                <c:pt idx="63">
                  <c:v>27.986638903410512</c:v>
                </c:pt>
                <c:pt idx="64">
                  <c:v>27.986638903410512</c:v>
                </c:pt>
                <c:pt idx="65">
                  <c:v>27.986638903410512</c:v>
                </c:pt>
                <c:pt idx="66">
                  <c:v>27.986638903410512</c:v>
                </c:pt>
                <c:pt idx="67">
                  <c:v>27.986638903410512</c:v>
                </c:pt>
                <c:pt idx="68">
                  <c:v>27.986638903410512</c:v>
                </c:pt>
                <c:pt idx="69">
                  <c:v>27.986638903410512</c:v>
                </c:pt>
                <c:pt idx="70">
                  <c:v>27.986638903410512</c:v>
                </c:pt>
                <c:pt idx="71">
                  <c:v>27.986638903410512</c:v>
                </c:pt>
                <c:pt idx="72">
                  <c:v>27.986638903410512</c:v>
                </c:pt>
                <c:pt idx="73">
                  <c:v>27.986638903410512</c:v>
                </c:pt>
                <c:pt idx="74">
                  <c:v>27.986638903410512</c:v>
                </c:pt>
                <c:pt idx="75">
                  <c:v>27.986638903410512</c:v>
                </c:pt>
                <c:pt idx="76">
                  <c:v>27.986638903410512</c:v>
                </c:pt>
                <c:pt idx="77">
                  <c:v>27.986638903410512</c:v>
                </c:pt>
                <c:pt idx="78">
                  <c:v>27.986638903410512</c:v>
                </c:pt>
                <c:pt idx="79">
                  <c:v>27.986638903410512</c:v>
                </c:pt>
                <c:pt idx="80">
                  <c:v>27.986638903410512</c:v>
                </c:pt>
                <c:pt idx="81">
                  <c:v>27.986638903410512</c:v>
                </c:pt>
                <c:pt idx="82">
                  <c:v>27.986638903410512</c:v>
                </c:pt>
                <c:pt idx="83">
                  <c:v>27.986638903410512</c:v>
                </c:pt>
                <c:pt idx="84">
                  <c:v>27.986638903410512</c:v>
                </c:pt>
                <c:pt idx="85">
                  <c:v>27.986638903410512</c:v>
                </c:pt>
                <c:pt idx="86">
                  <c:v>27.986638903410512</c:v>
                </c:pt>
                <c:pt idx="87">
                  <c:v>27.986638903410512</c:v>
                </c:pt>
                <c:pt idx="88">
                  <c:v>27.986638903410512</c:v>
                </c:pt>
                <c:pt idx="89">
                  <c:v>27.986638903410512</c:v>
                </c:pt>
                <c:pt idx="90">
                  <c:v>27.986638903410512</c:v>
                </c:pt>
                <c:pt idx="91">
                  <c:v>27.986638903410512</c:v>
                </c:pt>
                <c:pt idx="92">
                  <c:v>27.986638903410512</c:v>
                </c:pt>
                <c:pt idx="93">
                  <c:v>27.986638903410512</c:v>
                </c:pt>
                <c:pt idx="94">
                  <c:v>27.986638903410512</c:v>
                </c:pt>
                <c:pt idx="95">
                  <c:v>27.986638903410512</c:v>
                </c:pt>
                <c:pt idx="96">
                  <c:v>27.986638903410512</c:v>
                </c:pt>
                <c:pt idx="97">
                  <c:v>27.986638903410512</c:v>
                </c:pt>
                <c:pt idx="98">
                  <c:v>27.986638903410512</c:v>
                </c:pt>
                <c:pt idx="99">
                  <c:v>27.986638903410512</c:v>
                </c:pt>
                <c:pt idx="100">
                  <c:v>27.986638903410512</c:v>
                </c:pt>
                <c:pt idx="101">
                  <c:v>27.986638903410512</c:v>
                </c:pt>
                <c:pt idx="102">
                  <c:v>27.986638903410512</c:v>
                </c:pt>
                <c:pt idx="103">
                  <c:v>27.986638903410512</c:v>
                </c:pt>
                <c:pt idx="104">
                  <c:v>27.986638903410512</c:v>
                </c:pt>
                <c:pt idx="105">
                  <c:v>27.986638903410512</c:v>
                </c:pt>
                <c:pt idx="106">
                  <c:v>27.986638903410512</c:v>
                </c:pt>
                <c:pt idx="107">
                  <c:v>27.986638903410512</c:v>
                </c:pt>
                <c:pt idx="108">
                  <c:v>27.986638903410512</c:v>
                </c:pt>
                <c:pt idx="109">
                  <c:v>27.986638903410512</c:v>
                </c:pt>
                <c:pt idx="110">
                  <c:v>27.986638903410512</c:v>
                </c:pt>
                <c:pt idx="111">
                  <c:v>27.986638903410512</c:v>
                </c:pt>
                <c:pt idx="112">
                  <c:v>27.986638903410512</c:v>
                </c:pt>
                <c:pt idx="113">
                  <c:v>27.986638903410512</c:v>
                </c:pt>
                <c:pt idx="114">
                  <c:v>27.986638903410512</c:v>
                </c:pt>
                <c:pt idx="115">
                  <c:v>27.986638903410512</c:v>
                </c:pt>
                <c:pt idx="116">
                  <c:v>27.986638903410512</c:v>
                </c:pt>
                <c:pt idx="117">
                  <c:v>27.986638903410512</c:v>
                </c:pt>
                <c:pt idx="118">
                  <c:v>27.986638903410512</c:v>
                </c:pt>
                <c:pt idx="119">
                  <c:v>27.986638903410512</c:v>
                </c:pt>
                <c:pt idx="120">
                  <c:v>27.986638903410512</c:v>
                </c:pt>
                <c:pt idx="121">
                  <c:v>27.986638903410512</c:v>
                </c:pt>
                <c:pt idx="122">
                  <c:v>27.986638903410512</c:v>
                </c:pt>
                <c:pt idx="123">
                  <c:v>27.986638903410512</c:v>
                </c:pt>
                <c:pt idx="124">
                  <c:v>27.986638903410512</c:v>
                </c:pt>
                <c:pt idx="125">
                  <c:v>27.986638903410512</c:v>
                </c:pt>
                <c:pt idx="126">
                  <c:v>27.986638903410512</c:v>
                </c:pt>
                <c:pt idx="127">
                  <c:v>27.986638903410512</c:v>
                </c:pt>
                <c:pt idx="128">
                  <c:v>27.986638903410512</c:v>
                </c:pt>
                <c:pt idx="129">
                  <c:v>27.986638903410512</c:v>
                </c:pt>
                <c:pt idx="130">
                  <c:v>27.986638903410512</c:v>
                </c:pt>
                <c:pt idx="131">
                  <c:v>27.986638903410512</c:v>
                </c:pt>
                <c:pt idx="132">
                  <c:v>27.986638903410512</c:v>
                </c:pt>
                <c:pt idx="133">
                  <c:v>27.986638903410512</c:v>
                </c:pt>
                <c:pt idx="134">
                  <c:v>27.986638903410512</c:v>
                </c:pt>
                <c:pt idx="135">
                  <c:v>27.986638903410512</c:v>
                </c:pt>
                <c:pt idx="136">
                  <c:v>27.986638903410512</c:v>
                </c:pt>
                <c:pt idx="137">
                  <c:v>27.986638903410512</c:v>
                </c:pt>
                <c:pt idx="138">
                  <c:v>27.986638903410512</c:v>
                </c:pt>
                <c:pt idx="139">
                  <c:v>27.986638903410512</c:v>
                </c:pt>
                <c:pt idx="140">
                  <c:v>27.986638903410512</c:v>
                </c:pt>
                <c:pt idx="141">
                  <c:v>27.986638903410512</c:v>
                </c:pt>
                <c:pt idx="142">
                  <c:v>27.986638903410512</c:v>
                </c:pt>
                <c:pt idx="143">
                  <c:v>27.986638903410512</c:v>
                </c:pt>
                <c:pt idx="144">
                  <c:v>27.986638903410512</c:v>
                </c:pt>
                <c:pt idx="145">
                  <c:v>27.986638903410512</c:v>
                </c:pt>
                <c:pt idx="146">
                  <c:v>27.986638903410512</c:v>
                </c:pt>
                <c:pt idx="147">
                  <c:v>27.986638903410512</c:v>
                </c:pt>
                <c:pt idx="148">
                  <c:v>27.986638903410512</c:v>
                </c:pt>
                <c:pt idx="149">
                  <c:v>27.986638903410512</c:v>
                </c:pt>
                <c:pt idx="150">
                  <c:v>27.986638903410512</c:v>
                </c:pt>
                <c:pt idx="151">
                  <c:v>27.986638903410512</c:v>
                </c:pt>
                <c:pt idx="152">
                  <c:v>27.986638903410512</c:v>
                </c:pt>
                <c:pt idx="153">
                  <c:v>27.986638903410512</c:v>
                </c:pt>
                <c:pt idx="154">
                  <c:v>27.986638903410512</c:v>
                </c:pt>
                <c:pt idx="155">
                  <c:v>27.986638903410512</c:v>
                </c:pt>
                <c:pt idx="156">
                  <c:v>27.986638903410512</c:v>
                </c:pt>
                <c:pt idx="157">
                  <c:v>27.986638903410512</c:v>
                </c:pt>
                <c:pt idx="158">
                  <c:v>27.986638903410512</c:v>
                </c:pt>
                <c:pt idx="159">
                  <c:v>27.986638903410512</c:v>
                </c:pt>
                <c:pt idx="160">
                  <c:v>27.986638903410512</c:v>
                </c:pt>
                <c:pt idx="161">
                  <c:v>27.986638903410512</c:v>
                </c:pt>
                <c:pt idx="162">
                  <c:v>27.986638903410512</c:v>
                </c:pt>
                <c:pt idx="163">
                  <c:v>27.986638903410512</c:v>
                </c:pt>
                <c:pt idx="164">
                  <c:v>27.986638903410512</c:v>
                </c:pt>
                <c:pt idx="165">
                  <c:v>27.986638903410512</c:v>
                </c:pt>
                <c:pt idx="166">
                  <c:v>27.986638903410512</c:v>
                </c:pt>
                <c:pt idx="167">
                  <c:v>27.986638903410512</c:v>
                </c:pt>
                <c:pt idx="168">
                  <c:v>27.986638903410512</c:v>
                </c:pt>
                <c:pt idx="169">
                  <c:v>27.986638903410512</c:v>
                </c:pt>
                <c:pt idx="170">
                  <c:v>27.986638903410512</c:v>
                </c:pt>
                <c:pt idx="171">
                  <c:v>27.986638903410512</c:v>
                </c:pt>
                <c:pt idx="172">
                  <c:v>27.986638903410512</c:v>
                </c:pt>
                <c:pt idx="173">
                  <c:v>27.986638903410512</c:v>
                </c:pt>
                <c:pt idx="174">
                  <c:v>27.986638903410512</c:v>
                </c:pt>
                <c:pt idx="175">
                  <c:v>27.986638903410512</c:v>
                </c:pt>
                <c:pt idx="176">
                  <c:v>27.986638903410512</c:v>
                </c:pt>
                <c:pt idx="177">
                  <c:v>27.986638903410512</c:v>
                </c:pt>
                <c:pt idx="178">
                  <c:v>27.986638903410512</c:v>
                </c:pt>
                <c:pt idx="179">
                  <c:v>27.986638903410512</c:v>
                </c:pt>
                <c:pt idx="180">
                  <c:v>27.986638903410512</c:v>
                </c:pt>
                <c:pt idx="181">
                  <c:v>27.986638903410512</c:v>
                </c:pt>
                <c:pt idx="182">
                  <c:v>27.986638903410512</c:v>
                </c:pt>
                <c:pt idx="183">
                  <c:v>27.986638903410512</c:v>
                </c:pt>
                <c:pt idx="184">
                  <c:v>27.986638903410512</c:v>
                </c:pt>
                <c:pt idx="185">
                  <c:v>27.986638903410512</c:v>
                </c:pt>
                <c:pt idx="186">
                  <c:v>27.986638903410512</c:v>
                </c:pt>
                <c:pt idx="187">
                  <c:v>27.986638903410512</c:v>
                </c:pt>
                <c:pt idx="188">
                  <c:v>27.986638903410512</c:v>
                </c:pt>
                <c:pt idx="189">
                  <c:v>27.986638903410512</c:v>
                </c:pt>
                <c:pt idx="190">
                  <c:v>27.986638903410512</c:v>
                </c:pt>
                <c:pt idx="191">
                  <c:v>27.986638903410512</c:v>
                </c:pt>
                <c:pt idx="192">
                  <c:v>27.986638903410512</c:v>
                </c:pt>
                <c:pt idx="193">
                  <c:v>27.986638903410512</c:v>
                </c:pt>
                <c:pt idx="194">
                  <c:v>27.986638903410512</c:v>
                </c:pt>
                <c:pt idx="195">
                  <c:v>27.986638903410512</c:v>
                </c:pt>
                <c:pt idx="196">
                  <c:v>27.986638903410512</c:v>
                </c:pt>
                <c:pt idx="197">
                  <c:v>27.986638903410512</c:v>
                </c:pt>
                <c:pt idx="198">
                  <c:v>27.986638903410512</c:v>
                </c:pt>
                <c:pt idx="199">
                  <c:v>27.986638903410512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SPC!$AL$59</c:f>
              <c:strCache>
                <c:ptCount val="1"/>
                <c:pt idx="0">
                  <c:v>2s Lower</c:v>
                </c:pt>
              </c:strCache>
            </c:strRef>
          </c:tx>
          <c:spPr>
            <a:ln w="6350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SPC!$AL$60:$AL$259</c:f>
              <c:numCache>
                <c:formatCode>0.000</c:formatCode>
                <c:ptCount val="200"/>
                <c:pt idx="0">
                  <c:v>27.968518191436402</c:v>
                </c:pt>
                <c:pt idx="1">
                  <c:v>27.968518191436402</c:v>
                </c:pt>
                <c:pt idx="2">
                  <c:v>27.968518191436402</c:v>
                </c:pt>
                <c:pt idx="3">
                  <c:v>27.968518191436402</c:v>
                </c:pt>
                <c:pt idx="4">
                  <c:v>27.968518191436402</c:v>
                </c:pt>
                <c:pt idx="5">
                  <c:v>27.968518191436402</c:v>
                </c:pt>
                <c:pt idx="6">
                  <c:v>27.968518191436402</c:v>
                </c:pt>
                <c:pt idx="7">
                  <c:v>27.968518191436402</c:v>
                </c:pt>
                <c:pt idx="8">
                  <c:v>27.968518191436402</c:v>
                </c:pt>
                <c:pt idx="9">
                  <c:v>27.968518191436402</c:v>
                </c:pt>
                <c:pt idx="10">
                  <c:v>27.968518191436402</c:v>
                </c:pt>
                <c:pt idx="11">
                  <c:v>27.968518191436402</c:v>
                </c:pt>
                <c:pt idx="12">
                  <c:v>27.968518191436402</c:v>
                </c:pt>
                <c:pt idx="13">
                  <c:v>27.968518191436402</c:v>
                </c:pt>
                <c:pt idx="14">
                  <c:v>27.968518191436402</c:v>
                </c:pt>
                <c:pt idx="15">
                  <c:v>27.968518191436402</c:v>
                </c:pt>
                <c:pt idx="16">
                  <c:v>27.968518191436402</c:v>
                </c:pt>
                <c:pt idx="17">
                  <c:v>27.968518191436402</c:v>
                </c:pt>
                <c:pt idx="18">
                  <c:v>27.968518191436402</c:v>
                </c:pt>
                <c:pt idx="19">
                  <c:v>27.968518191436402</c:v>
                </c:pt>
                <c:pt idx="20">
                  <c:v>27.968518191436402</c:v>
                </c:pt>
                <c:pt idx="21">
                  <c:v>27.968518191436402</c:v>
                </c:pt>
                <c:pt idx="22">
                  <c:v>27.968518191436402</c:v>
                </c:pt>
                <c:pt idx="23">
                  <c:v>27.968518191436402</c:v>
                </c:pt>
                <c:pt idx="24">
                  <c:v>27.968518191436402</c:v>
                </c:pt>
                <c:pt idx="25">
                  <c:v>27.968518191436402</c:v>
                </c:pt>
                <c:pt idx="26">
                  <c:v>27.968518191436402</c:v>
                </c:pt>
                <c:pt idx="27">
                  <c:v>27.968518191436402</c:v>
                </c:pt>
                <c:pt idx="28">
                  <c:v>27.968518191436402</c:v>
                </c:pt>
                <c:pt idx="29">
                  <c:v>27.968518191436402</c:v>
                </c:pt>
                <c:pt idx="30">
                  <c:v>27.968518191436402</c:v>
                </c:pt>
                <c:pt idx="31">
                  <c:v>27.968518191436402</c:v>
                </c:pt>
                <c:pt idx="32">
                  <c:v>27.968518191436402</c:v>
                </c:pt>
                <c:pt idx="33">
                  <c:v>27.968518191436402</c:v>
                </c:pt>
                <c:pt idx="34">
                  <c:v>27.968518191436402</c:v>
                </c:pt>
                <c:pt idx="35">
                  <c:v>27.968518191436402</c:v>
                </c:pt>
                <c:pt idx="36">
                  <c:v>27.968518191436402</c:v>
                </c:pt>
                <c:pt idx="37">
                  <c:v>27.968518191436402</c:v>
                </c:pt>
                <c:pt idx="38">
                  <c:v>27.968518191436402</c:v>
                </c:pt>
                <c:pt idx="39">
                  <c:v>27.968518191436402</c:v>
                </c:pt>
                <c:pt idx="40">
                  <c:v>27.968518191436402</c:v>
                </c:pt>
                <c:pt idx="41">
                  <c:v>27.968518191436402</c:v>
                </c:pt>
                <c:pt idx="42">
                  <c:v>27.968518191436402</c:v>
                </c:pt>
                <c:pt idx="43">
                  <c:v>27.968518191436402</c:v>
                </c:pt>
                <c:pt idx="44">
                  <c:v>27.968518191436402</c:v>
                </c:pt>
                <c:pt idx="45">
                  <c:v>27.968518191436402</c:v>
                </c:pt>
                <c:pt idx="46">
                  <c:v>27.968518191436402</c:v>
                </c:pt>
                <c:pt idx="47">
                  <c:v>27.968518191436402</c:v>
                </c:pt>
                <c:pt idx="48">
                  <c:v>27.968518191436402</c:v>
                </c:pt>
                <c:pt idx="49">
                  <c:v>27.968518191436402</c:v>
                </c:pt>
                <c:pt idx="50">
                  <c:v>27.968518191436402</c:v>
                </c:pt>
                <c:pt idx="51">
                  <c:v>27.968518191436402</c:v>
                </c:pt>
                <c:pt idx="52">
                  <c:v>27.968518191436402</c:v>
                </c:pt>
                <c:pt idx="53">
                  <c:v>27.968518191436402</c:v>
                </c:pt>
                <c:pt idx="54">
                  <c:v>27.968518191436402</c:v>
                </c:pt>
                <c:pt idx="55">
                  <c:v>27.968518191436402</c:v>
                </c:pt>
                <c:pt idx="56">
                  <c:v>27.968518191436402</c:v>
                </c:pt>
                <c:pt idx="57">
                  <c:v>27.968518191436402</c:v>
                </c:pt>
                <c:pt idx="58">
                  <c:v>27.968518191436402</c:v>
                </c:pt>
                <c:pt idx="59">
                  <c:v>27.968518191436402</c:v>
                </c:pt>
                <c:pt idx="60">
                  <c:v>27.968518191436402</c:v>
                </c:pt>
                <c:pt idx="61">
                  <c:v>27.968518191436402</c:v>
                </c:pt>
                <c:pt idx="62">
                  <c:v>27.968518191436402</c:v>
                </c:pt>
                <c:pt idx="63">
                  <c:v>27.968518191436402</c:v>
                </c:pt>
                <c:pt idx="64">
                  <c:v>27.968518191436402</c:v>
                </c:pt>
                <c:pt idx="65">
                  <c:v>27.968518191436402</c:v>
                </c:pt>
                <c:pt idx="66">
                  <c:v>27.968518191436402</c:v>
                </c:pt>
                <c:pt idx="67">
                  <c:v>27.968518191436402</c:v>
                </c:pt>
                <c:pt idx="68">
                  <c:v>27.968518191436402</c:v>
                </c:pt>
                <c:pt idx="69">
                  <c:v>27.968518191436402</c:v>
                </c:pt>
                <c:pt idx="70">
                  <c:v>27.968518191436402</c:v>
                </c:pt>
                <c:pt idx="71">
                  <c:v>27.968518191436402</c:v>
                </c:pt>
                <c:pt idx="72">
                  <c:v>27.968518191436402</c:v>
                </c:pt>
                <c:pt idx="73">
                  <c:v>27.968518191436402</c:v>
                </c:pt>
                <c:pt idx="74">
                  <c:v>27.968518191436402</c:v>
                </c:pt>
                <c:pt idx="75">
                  <c:v>27.968518191436402</c:v>
                </c:pt>
                <c:pt idx="76">
                  <c:v>27.968518191436402</c:v>
                </c:pt>
                <c:pt idx="77">
                  <c:v>27.968518191436402</c:v>
                </c:pt>
                <c:pt idx="78">
                  <c:v>27.968518191436402</c:v>
                </c:pt>
                <c:pt idx="79">
                  <c:v>27.968518191436402</c:v>
                </c:pt>
                <c:pt idx="80">
                  <c:v>27.968518191436402</c:v>
                </c:pt>
                <c:pt idx="81">
                  <c:v>27.968518191436402</c:v>
                </c:pt>
                <c:pt idx="82">
                  <c:v>27.968518191436402</c:v>
                </c:pt>
                <c:pt idx="83">
                  <c:v>27.968518191436402</c:v>
                </c:pt>
                <c:pt idx="84">
                  <c:v>27.968518191436402</c:v>
                </c:pt>
                <c:pt idx="85">
                  <c:v>27.968518191436402</c:v>
                </c:pt>
                <c:pt idx="86">
                  <c:v>27.968518191436402</c:v>
                </c:pt>
                <c:pt idx="87">
                  <c:v>27.968518191436402</c:v>
                </c:pt>
                <c:pt idx="88">
                  <c:v>27.968518191436402</c:v>
                </c:pt>
                <c:pt idx="89">
                  <c:v>27.968518191436402</c:v>
                </c:pt>
                <c:pt idx="90">
                  <c:v>27.968518191436402</c:v>
                </c:pt>
                <c:pt idx="91">
                  <c:v>27.968518191436402</c:v>
                </c:pt>
                <c:pt idx="92">
                  <c:v>27.968518191436402</c:v>
                </c:pt>
                <c:pt idx="93">
                  <c:v>27.968518191436402</c:v>
                </c:pt>
                <c:pt idx="94">
                  <c:v>27.968518191436402</c:v>
                </c:pt>
                <c:pt idx="95">
                  <c:v>27.968518191436402</c:v>
                </c:pt>
                <c:pt idx="96">
                  <c:v>27.968518191436402</c:v>
                </c:pt>
                <c:pt idx="97">
                  <c:v>27.968518191436402</c:v>
                </c:pt>
                <c:pt idx="98">
                  <c:v>27.968518191436402</c:v>
                </c:pt>
                <c:pt idx="99">
                  <c:v>27.968518191436402</c:v>
                </c:pt>
                <c:pt idx="100">
                  <c:v>27.968518191436402</c:v>
                </c:pt>
                <c:pt idx="101">
                  <c:v>27.968518191436402</c:v>
                </c:pt>
                <c:pt idx="102">
                  <c:v>27.968518191436402</c:v>
                </c:pt>
                <c:pt idx="103">
                  <c:v>27.968518191436402</c:v>
                </c:pt>
                <c:pt idx="104">
                  <c:v>27.968518191436402</c:v>
                </c:pt>
                <c:pt idx="105">
                  <c:v>27.968518191436402</c:v>
                </c:pt>
                <c:pt idx="106">
                  <c:v>27.968518191436402</c:v>
                </c:pt>
                <c:pt idx="107">
                  <c:v>27.968518191436402</c:v>
                </c:pt>
                <c:pt idx="108">
                  <c:v>27.968518191436402</c:v>
                </c:pt>
                <c:pt idx="109">
                  <c:v>27.968518191436402</c:v>
                </c:pt>
                <c:pt idx="110">
                  <c:v>27.968518191436402</c:v>
                </c:pt>
                <c:pt idx="111">
                  <c:v>27.968518191436402</c:v>
                </c:pt>
                <c:pt idx="112">
                  <c:v>27.968518191436402</c:v>
                </c:pt>
                <c:pt idx="113">
                  <c:v>27.968518191436402</c:v>
                </c:pt>
                <c:pt idx="114">
                  <c:v>27.968518191436402</c:v>
                </c:pt>
                <c:pt idx="115">
                  <c:v>27.968518191436402</c:v>
                </c:pt>
                <c:pt idx="116">
                  <c:v>27.968518191436402</c:v>
                </c:pt>
                <c:pt idx="117">
                  <c:v>27.968518191436402</c:v>
                </c:pt>
                <c:pt idx="118">
                  <c:v>27.968518191436402</c:v>
                </c:pt>
                <c:pt idx="119">
                  <c:v>27.968518191436402</c:v>
                </c:pt>
                <c:pt idx="120">
                  <c:v>27.968518191436402</c:v>
                </c:pt>
                <c:pt idx="121">
                  <c:v>27.968518191436402</c:v>
                </c:pt>
                <c:pt idx="122">
                  <c:v>27.968518191436402</c:v>
                </c:pt>
                <c:pt idx="123">
                  <c:v>27.968518191436402</c:v>
                </c:pt>
                <c:pt idx="124">
                  <c:v>27.968518191436402</c:v>
                </c:pt>
                <c:pt idx="125">
                  <c:v>27.968518191436402</c:v>
                </c:pt>
                <c:pt idx="126">
                  <c:v>27.968518191436402</c:v>
                </c:pt>
                <c:pt idx="127">
                  <c:v>27.968518191436402</c:v>
                </c:pt>
                <c:pt idx="128">
                  <c:v>27.968518191436402</c:v>
                </c:pt>
                <c:pt idx="129">
                  <c:v>27.968518191436402</c:v>
                </c:pt>
                <c:pt idx="130">
                  <c:v>27.968518191436402</c:v>
                </c:pt>
                <c:pt idx="131">
                  <c:v>27.968518191436402</c:v>
                </c:pt>
                <c:pt idx="132">
                  <c:v>27.968518191436402</c:v>
                </c:pt>
                <c:pt idx="133">
                  <c:v>27.968518191436402</c:v>
                </c:pt>
                <c:pt idx="134">
                  <c:v>27.968518191436402</c:v>
                </c:pt>
                <c:pt idx="135">
                  <c:v>27.968518191436402</c:v>
                </c:pt>
                <c:pt idx="136">
                  <c:v>27.968518191436402</c:v>
                </c:pt>
                <c:pt idx="137">
                  <c:v>27.968518191436402</c:v>
                </c:pt>
                <c:pt idx="138">
                  <c:v>27.968518191436402</c:v>
                </c:pt>
                <c:pt idx="139">
                  <c:v>27.968518191436402</c:v>
                </c:pt>
                <c:pt idx="140">
                  <c:v>27.968518191436402</c:v>
                </c:pt>
                <c:pt idx="141">
                  <c:v>27.968518191436402</c:v>
                </c:pt>
                <c:pt idx="142">
                  <c:v>27.968518191436402</c:v>
                </c:pt>
                <c:pt idx="143">
                  <c:v>27.968518191436402</c:v>
                </c:pt>
                <c:pt idx="144">
                  <c:v>27.968518191436402</c:v>
                </c:pt>
                <c:pt idx="145">
                  <c:v>27.968518191436402</c:v>
                </c:pt>
                <c:pt idx="146">
                  <c:v>27.968518191436402</c:v>
                </c:pt>
                <c:pt idx="147">
                  <c:v>27.968518191436402</c:v>
                </c:pt>
                <c:pt idx="148">
                  <c:v>27.968518191436402</c:v>
                </c:pt>
                <c:pt idx="149">
                  <c:v>27.968518191436402</c:v>
                </c:pt>
                <c:pt idx="150">
                  <c:v>27.968518191436402</c:v>
                </c:pt>
                <c:pt idx="151">
                  <c:v>27.968518191436402</c:v>
                </c:pt>
                <c:pt idx="152">
                  <c:v>27.968518191436402</c:v>
                </c:pt>
                <c:pt idx="153">
                  <c:v>27.968518191436402</c:v>
                </c:pt>
                <c:pt idx="154">
                  <c:v>27.968518191436402</c:v>
                </c:pt>
                <c:pt idx="155">
                  <c:v>27.968518191436402</c:v>
                </c:pt>
                <c:pt idx="156">
                  <c:v>27.968518191436402</c:v>
                </c:pt>
                <c:pt idx="157">
                  <c:v>27.968518191436402</c:v>
                </c:pt>
                <c:pt idx="158">
                  <c:v>27.968518191436402</c:v>
                </c:pt>
                <c:pt idx="159">
                  <c:v>27.968518191436402</c:v>
                </c:pt>
                <c:pt idx="160">
                  <c:v>27.968518191436402</c:v>
                </c:pt>
                <c:pt idx="161">
                  <c:v>27.968518191436402</c:v>
                </c:pt>
                <c:pt idx="162">
                  <c:v>27.968518191436402</c:v>
                </c:pt>
                <c:pt idx="163">
                  <c:v>27.968518191436402</c:v>
                </c:pt>
                <c:pt idx="164">
                  <c:v>27.968518191436402</c:v>
                </c:pt>
                <c:pt idx="165">
                  <c:v>27.968518191436402</c:v>
                </c:pt>
                <c:pt idx="166">
                  <c:v>27.968518191436402</c:v>
                </c:pt>
                <c:pt idx="167">
                  <c:v>27.968518191436402</c:v>
                </c:pt>
                <c:pt idx="168">
                  <c:v>27.968518191436402</c:v>
                </c:pt>
                <c:pt idx="169">
                  <c:v>27.968518191436402</c:v>
                </c:pt>
                <c:pt idx="170">
                  <c:v>27.968518191436402</c:v>
                </c:pt>
                <c:pt idx="171">
                  <c:v>27.968518191436402</c:v>
                </c:pt>
                <c:pt idx="172">
                  <c:v>27.968518191436402</c:v>
                </c:pt>
                <c:pt idx="173">
                  <c:v>27.968518191436402</c:v>
                </c:pt>
                <c:pt idx="174">
                  <c:v>27.968518191436402</c:v>
                </c:pt>
                <c:pt idx="175">
                  <c:v>27.968518191436402</c:v>
                </c:pt>
                <c:pt idx="176">
                  <c:v>27.968518191436402</c:v>
                </c:pt>
                <c:pt idx="177">
                  <c:v>27.968518191436402</c:v>
                </c:pt>
                <c:pt idx="178">
                  <c:v>27.968518191436402</c:v>
                </c:pt>
                <c:pt idx="179">
                  <c:v>27.968518191436402</c:v>
                </c:pt>
                <c:pt idx="180">
                  <c:v>27.968518191436402</c:v>
                </c:pt>
                <c:pt idx="181">
                  <c:v>27.968518191436402</c:v>
                </c:pt>
                <c:pt idx="182">
                  <c:v>27.968518191436402</c:v>
                </c:pt>
                <c:pt idx="183">
                  <c:v>27.968518191436402</c:v>
                </c:pt>
                <c:pt idx="184">
                  <c:v>27.968518191436402</c:v>
                </c:pt>
                <c:pt idx="185">
                  <c:v>27.968518191436402</c:v>
                </c:pt>
                <c:pt idx="186">
                  <c:v>27.968518191436402</c:v>
                </c:pt>
                <c:pt idx="187">
                  <c:v>27.968518191436402</c:v>
                </c:pt>
                <c:pt idx="188">
                  <c:v>27.968518191436402</c:v>
                </c:pt>
                <c:pt idx="189">
                  <c:v>27.968518191436402</c:v>
                </c:pt>
                <c:pt idx="190">
                  <c:v>27.968518191436402</c:v>
                </c:pt>
                <c:pt idx="191">
                  <c:v>27.968518191436402</c:v>
                </c:pt>
                <c:pt idx="192">
                  <c:v>27.968518191436402</c:v>
                </c:pt>
                <c:pt idx="193">
                  <c:v>27.968518191436402</c:v>
                </c:pt>
                <c:pt idx="194">
                  <c:v>27.968518191436402</c:v>
                </c:pt>
                <c:pt idx="195">
                  <c:v>27.968518191436402</c:v>
                </c:pt>
                <c:pt idx="196">
                  <c:v>27.968518191436402</c:v>
                </c:pt>
                <c:pt idx="197">
                  <c:v>27.968518191436402</c:v>
                </c:pt>
                <c:pt idx="198">
                  <c:v>27.968518191436402</c:v>
                </c:pt>
                <c:pt idx="199">
                  <c:v>27.968518191436402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SPC!$BA$59</c:f>
              <c:strCache>
                <c:ptCount val="1"/>
                <c:pt idx="0">
                  <c:v>8 in a row on the same side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SPC!$BA$60:$BA$259</c:f>
              <c:numCache>
                <c:formatCode>0.00</c:formatCode>
                <c:ptCount val="200"/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28.02</c:v>
                </c:pt>
                <c:pt idx="14">
                  <c:v>28.01</c:v>
                </c:pt>
                <c:pt idx="15">
                  <c:v>28.02</c:v>
                </c:pt>
                <c:pt idx="16">
                  <c:v>28.01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27.96</c:v>
                </c:pt>
                <c:pt idx="36">
                  <c:v>27.99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val>
          <c:smooth val="0"/>
        </c:ser>
        <c:ser>
          <c:idx val="12"/>
          <c:order val="11"/>
          <c:tx>
            <c:strRef>
              <c:f>SPC!$AY$59</c:f>
              <c:strCache>
                <c:ptCount val="1"/>
                <c:pt idx="0">
                  <c:v>4 of 5 pts outside the 1s limit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val>
            <c:numRef>
              <c:f>SPC!$AY$60:$AY$259</c:f>
              <c:numCache>
                <c:formatCode>0.00</c:formatCode>
                <c:ptCount val="200"/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27.975000000000001</c:v>
                </c:pt>
                <c:pt idx="103">
                  <c:v>27.975000000000001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SPC!$AV$59</c:f>
              <c:strCache>
                <c:ptCount val="1"/>
                <c:pt idx="0">
                  <c:v>2 of 3 pts outside the 2s limit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val>
            <c:numRef>
              <c:f>SPC!$AV$60:$AV$259</c:f>
              <c:numCache>
                <c:formatCode>0.00</c:formatCode>
                <c:ptCount val="200"/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27.96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28.05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28.05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val>
          <c:smooth val="0"/>
        </c:ser>
        <c:ser>
          <c:idx val="6"/>
          <c:order val="13"/>
          <c:tx>
            <c:strRef>
              <c:f>SPC!$AS$59</c:f>
              <c:strCache>
                <c:ptCount val="1"/>
                <c:pt idx="0">
                  <c:v>1 point outside control limit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val>
            <c:numRef>
              <c:f>SPC!$AS$60:$AS$259</c:f>
              <c:numCache>
                <c:formatCode>0.00</c:formatCode>
                <c:ptCount val="2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28.07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28.07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82760"/>
        <c:axId val="222660152"/>
      </c:lineChart>
      <c:catAx>
        <c:axId val="1772827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60152"/>
        <c:crosses val="autoZero"/>
        <c:auto val="1"/>
        <c:lblAlgn val="ctr"/>
        <c:lblOffset val="100"/>
        <c:tickMarkSkip val="5"/>
        <c:noMultiLvlLbl val="0"/>
      </c:catAx>
      <c:valAx>
        <c:axId val="222660152"/>
        <c:scaling>
          <c:orientation val="minMax"/>
        </c:scaling>
        <c:delete val="0"/>
        <c:axPos val="l"/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82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588385984335244E-2"/>
          <c:y val="0.85070924585814456"/>
          <c:w val="0.95521101186617829"/>
          <c:h val="0.149290754141855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Franklin Gothic Medium Cond" panose="020B0606030402020204" pitchFamily="34" charset="0"/>
                <a:ea typeface="+mn-ea"/>
                <a:cs typeface="+mn-cs"/>
              </a:defRPr>
            </a:pPr>
            <a:r>
              <a:rPr lang="en-GB" sz="1600">
                <a:solidFill>
                  <a:schemeClr val="tx1">
                    <a:lumMod val="75000"/>
                    <a:lumOff val="25000"/>
                  </a:schemeClr>
                </a:solidFill>
                <a:latin typeface="Franklin Gothic Medium Cond" panose="020B0606030402020204" pitchFamily="34" charset="0"/>
              </a:rPr>
              <a:t>Moving Range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Franklin Gothic Medium Cond" panose="020B06060304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7510189232270086E-2"/>
          <c:y val="0.18537233102786463"/>
          <c:w val="0.93894392303065632"/>
          <c:h val="0.57282348937246497"/>
        </c:manualLayout>
      </c:layout>
      <c:lineChart>
        <c:grouping val="standard"/>
        <c:varyColors val="0"/>
        <c:ser>
          <c:idx val="4"/>
          <c:order val="0"/>
          <c:tx>
            <c:strRef>
              <c:f>SPC!$AH$59</c:f>
              <c:strCache>
                <c:ptCount val="1"/>
                <c:pt idx="0">
                  <c:v>MR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noFill/>
              </a:ln>
              <a:effectLst/>
            </c:spPr>
          </c:marker>
          <c:val>
            <c:numRef>
              <c:f>SPC!$AH$60:$AH$259</c:f>
              <c:numCache>
                <c:formatCode>0.000</c:formatCode>
                <c:ptCount val="200"/>
                <c:pt idx="1">
                  <c:v>1.0000000000001563E-2</c:v>
                </c:pt>
                <c:pt idx="2">
                  <c:v>9.9999999999980105E-3</c:v>
                </c:pt>
                <c:pt idx="3">
                  <c:v>3.0000000000001137E-2</c:v>
                </c:pt>
                <c:pt idx="4">
                  <c:v>3.0000000000001137E-2</c:v>
                </c:pt>
                <c:pt idx="5">
                  <c:v>1.9999999999999574E-2</c:v>
                </c:pt>
                <c:pt idx="6">
                  <c:v>1.9999999999999574E-2</c:v>
                </c:pt>
                <c:pt idx="7">
                  <c:v>0</c:v>
                </c:pt>
                <c:pt idx="8">
                  <c:v>1.0000000000001563E-2</c:v>
                </c:pt>
                <c:pt idx="9">
                  <c:v>1.0000000000001563E-2</c:v>
                </c:pt>
                <c:pt idx="10">
                  <c:v>0</c:v>
                </c:pt>
                <c:pt idx="11">
                  <c:v>1.0000000000001563E-2</c:v>
                </c:pt>
                <c:pt idx="12">
                  <c:v>0</c:v>
                </c:pt>
                <c:pt idx="13">
                  <c:v>1.0000000000001563E-2</c:v>
                </c:pt>
                <c:pt idx="14">
                  <c:v>9.9999999999980105E-3</c:v>
                </c:pt>
                <c:pt idx="15">
                  <c:v>9.9999999999980105E-3</c:v>
                </c:pt>
                <c:pt idx="16">
                  <c:v>9.9999999999980105E-3</c:v>
                </c:pt>
                <c:pt idx="17">
                  <c:v>2.0000000000003126E-2</c:v>
                </c:pt>
                <c:pt idx="18">
                  <c:v>2.0000000000003126E-2</c:v>
                </c:pt>
                <c:pt idx="19">
                  <c:v>9.9999999999980105E-3</c:v>
                </c:pt>
                <c:pt idx="20">
                  <c:v>3.9999999999999147E-2</c:v>
                </c:pt>
                <c:pt idx="21">
                  <c:v>3.9999999999999147E-2</c:v>
                </c:pt>
                <c:pt idx="22">
                  <c:v>1.9999999999999574E-2</c:v>
                </c:pt>
                <c:pt idx="23">
                  <c:v>1.9999999999999574E-2</c:v>
                </c:pt>
                <c:pt idx="24">
                  <c:v>3.9999999999999147E-2</c:v>
                </c:pt>
                <c:pt idx="25">
                  <c:v>3.0000000000001137E-2</c:v>
                </c:pt>
                <c:pt idx="26">
                  <c:v>2.0000000000003126E-2</c:v>
                </c:pt>
                <c:pt idx="27">
                  <c:v>3.0000000000001137E-2</c:v>
                </c:pt>
                <c:pt idx="28">
                  <c:v>3.9999999999999147E-2</c:v>
                </c:pt>
                <c:pt idx="29">
                  <c:v>9.9999999999980105E-3</c:v>
                </c:pt>
                <c:pt idx="30">
                  <c:v>9.9999999999980105E-3</c:v>
                </c:pt>
                <c:pt idx="31">
                  <c:v>9.9999999999980105E-3</c:v>
                </c:pt>
                <c:pt idx="32">
                  <c:v>9.9999999999980105E-3</c:v>
                </c:pt>
                <c:pt idx="33">
                  <c:v>1.9999999999999574E-2</c:v>
                </c:pt>
                <c:pt idx="34">
                  <c:v>2.9999999999997584E-2</c:v>
                </c:pt>
                <c:pt idx="35">
                  <c:v>2.9999999999997584E-2</c:v>
                </c:pt>
                <c:pt idx="36">
                  <c:v>2.9999999999997584E-2</c:v>
                </c:pt>
                <c:pt idx="37">
                  <c:v>3.0000000000001137E-2</c:v>
                </c:pt>
                <c:pt idx="38">
                  <c:v>0</c:v>
                </c:pt>
                <c:pt idx="39">
                  <c:v>5.0000000000000711E-2</c:v>
                </c:pt>
                <c:pt idx="40">
                  <c:v>5.0000000000000711E-2</c:v>
                </c:pt>
                <c:pt idx="41">
                  <c:v>1.9999999999999574E-2</c:v>
                </c:pt>
                <c:pt idx="42">
                  <c:v>0</c:v>
                </c:pt>
                <c:pt idx="43">
                  <c:v>1.9999999999999574E-2</c:v>
                </c:pt>
                <c:pt idx="44">
                  <c:v>0</c:v>
                </c:pt>
                <c:pt idx="45">
                  <c:v>7.0000000000000284E-2</c:v>
                </c:pt>
                <c:pt idx="46">
                  <c:v>0</c:v>
                </c:pt>
                <c:pt idx="47">
                  <c:v>3.0000000000001137E-2</c:v>
                </c:pt>
                <c:pt idx="48">
                  <c:v>3.9999999999999147E-2</c:v>
                </c:pt>
                <c:pt idx="49">
                  <c:v>3.9999999999999147E-2</c:v>
                </c:pt>
                <c:pt idx="50">
                  <c:v>3.0000000000001137E-2</c:v>
                </c:pt>
                <c:pt idx="51">
                  <c:v>3.0000000000001137E-2</c:v>
                </c:pt>
                <c:pt idx="52">
                  <c:v>0</c:v>
                </c:pt>
                <c:pt idx="53">
                  <c:v>0</c:v>
                </c:pt>
                <c:pt idx="54">
                  <c:v>1.9999999999999574E-2</c:v>
                </c:pt>
                <c:pt idx="55">
                  <c:v>1.9999999999999574E-2</c:v>
                </c:pt>
                <c:pt idx="56">
                  <c:v>1.9999999999999574E-2</c:v>
                </c:pt>
                <c:pt idx="57">
                  <c:v>1.9999999999999574E-2</c:v>
                </c:pt>
                <c:pt idx="58">
                  <c:v>3.0000000000001137E-2</c:v>
                </c:pt>
                <c:pt idx="59">
                  <c:v>0</c:v>
                </c:pt>
                <c:pt idx="60">
                  <c:v>3.0000000000001137E-2</c:v>
                </c:pt>
                <c:pt idx="61">
                  <c:v>1.9999999999999574E-2</c:v>
                </c:pt>
                <c:pt idx="62">
                  <c:v>1.9999999999999574E-2</c:v>
                </c:pt>
                <c:pt idx="63">
                  <c:v>9.9999999999980105E-3</c:v>
                </c:pt>
                <c:pt idx="64">
                  <c:v>3.0000000000001137E-2</c:v>
                </c:pt>
                <c:pt idx="65">
                  <c:v>3.0000000000001137E-2</c:v>
                </c:pt>
                <c:pt idx="66">
                  <c:v>0</c:v>
                </c:pt>
                <c:pt idx="67">
                  <c:v>0</c:v>
                </c:pt>
                <c:pt idx="68">
                  <c:v>2.0000000000003126E-2</c:v>
                </c:pt>
                <c:pt idx="69">
                  <c:v>0</c:v>
                </c:pt>
                <c:pt idx="70">
                  <c:v>9.9999999999980105E-3</c:v>
                </c:pt>
                <c:pt idx="71">
                  <c:v>1.9999999999999574E-2</c:v>
                </c:pt>
                <c:pt idx="72">
                  <c:v>1.9999999999999574E-2</c:v>
                </c:pt>
                <c:pt idx="73">
                  <c:v>8.9999999999999858E-2</c:v>
                </c:pt>
                <c:pt idx="74">
                  <c:v>8.9999999999999858E-2</c:v>
                </c:pt>
                <c:pt idx="75">
                  <c:v>9.9999999999980105E-3</c:v>
                </c:pt>
                <c:pt idx="76">
                  <c:v>2.0000000000003126E-2</c:v>
                </c:pt>
                <c:pt idx="77">
                  <c:v>9.9999999999980105E-3</c:v>
                </c:pt>
                <c:pt idx="78">
                  <c:v>3.9999999999999147E-2</c:v>
                </c:pt>
                <c:pt idx="79">
                  <c:v>1.9999999999999574E-2</c:v>
                </c:pt>
                <c:pt idx="80">
                  <c:v>1.0000000000001563E-2</c:v>
                </c:pt>
                <c:pt idx="81">
                  <c:v>9.9999999999980105E-3</c:v>
                </c:pt>
                <c:pt idx="82">
                  <c:v>1.9999999999999574E-2</c:v>
                </c:pt>
                <c:pt idx="83">
                  <c:v>1.0000000000001563E-2</c:v>
                </c:pt>
                <c:pt idx="84">
                  <c:v>9.9999999999980105E-3</c:v>
                </c:pt>
                <c:pt idx="85">
                  <c:v>3.9999999999999147E-2</c:v>
                </c:pt>
                <c:pt idx="86">
                  <c:v>0</c:v>
                </c:pt>
                <c:pt idx="87">
                  <c:v>3.9999999999999147E-2</c:v>
                </c:pt>
                <c:pt idx="88">
                  <c:v>1.9999999999999574E-2</c:v>
                </c:pt>
                <c:pt idx="89">
                  <c:v>0</c:v>
                </c:pt>
                <c:pt idx="90">
                  <c:v>1.9999999999999574E-2</c:v>
                </c:pt>
                <c:pt idx="91">
                  <c:v>3.0000000000001137E-2</c:v>
                </c:pt>
                <c:pt idx="92">
                  <c:v>3.9999999999999147E-2</c:v>
                </c:pt>
                <c:pt idx="93">
                  <c:v>3.9999999999999147E-2</c:v>
                </c:pt>
                <c:pt idx="94">
                  <c:v>3.9999999999999147E-2</c:v>
                </c:pt>
                <c:pt idx="95">
                  <c:v>3.0000000000001137E-2</c:v>
                </c:pt>
                <c:pt idx="96">
                  <c:v>0</c:v>
                </c:pt>
                <c:pt idx="97">
                  <c:v>3.0000000000001137E-2</c:v>
                </c:pt>
                <c:pt idx="98">
                  <c:v>0</c:v>
                </c:pt>
                <c:pt idx="99">
                  <c:v>3.5000000000000142E-2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SPC!$BB$59</c:f>
              <c:strCache>
                <c:ptCount val="1"/>
                <c:pt idx="0">
                  <c:v>UCL</c:v>
                </c:pt>
              </c:strCache>
            </c:strRef>
          </c:tx>
          <c:spPr>
            <a:ln w="19050" cap="rnd">
              <a:solidFill>
                <a:srgbClr val="FF66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SPC!$BB$60:$BB$259</c:f>
              <c:numCache>
                <c:formatCode>0.00</c:formatCode>
                <c:ptCount val="200"/>
                <c:pt idx="0">
                  <c:v>6.6828640776698714E-2</c:v>
                </c:pt>
                <c:pt idx="1">
                  <c:v>6.6828640776698714E-2</c:v>
                </c:pt>
                <c:pt idx="2">
                  <c:v>6.6828640776698714E-2</c:v>
                </c:pt>
                <c:pt idx="3">
                  <c:v>6.6828640776698714E-2</c:v>
                </c:pt>
                <c:pt idx="4">
                  <c:v>6.6828640776698714E-2</c:v>
                </c:pt>
                <c:pt idx="5">
                  <c:v>6.6828640776698714E-2</c:v>
                </c:pt>
                <c:pt idx="6">
                  <c:v>6.6828640776698714E-2</c:v>
                </c:pt>
                <c:pt idx="7">
                  <c:v>6.6828640776698714E-2</c:v>
                </c:pt>
                <c:pt idx="8">
                  <c:v>6.6828640776698714E-2</c:v>
                </c:pt>
                <c:pt idx="9">
                  <c:v>6.6828640776698714E-2</c:v>
                </c:pt>
                <c:pt idx="10">
                  <c:v>6.6828640776698714E-2</c:v>
                </c:pt>
                <c:pt idx="11">
                  <c:v>6.6828640776698714E-2</c:v>
                </c:pt>
                <c:pt idx="12">
                  <c:v>6.6828640776698714E-2</c:v>
                </c:pt>
                <c:pt idx="13">
                  <c:v>6.6828640776698714E-2</c:v>
                </c:pt>
                <c:pt idx="14">
                  <c:v>6.6828640776698714E-2</c:v>
                </c:pt>
                <c:pt idx="15">
                  <c:v>6.6828640776698714E-2</c:v>
                </c:pt>
                <c:pt idx="16">
                  <c:v>6.6828640776698714E-2</c:v>
                </c:pt>
                <c:pt idx="17">
                  <c:v>6.6828640776698714E-2</c:v>
                </c:pt>
                <c:pt idx="18">
                  <c:v>6.6828640776698714E-2</c:v>
                </c:pt>
                <c:pt idx="19">
                  <c:v>6.6828640776698714E-2</c:v>
                </c:pt>
                <c:pt idx="20">
                  <c:v>6.6828640776698714E-2</c:v>
                </c:pt>
                <c:pt idx="21">
                  <c:v>6.6828640776698714E-2</c:v>
                </c:pt>
                <c:pt idx="22">
                  <c:v>6.6828640776698714E-2</c:v>
                </c:pt>
                <c:pt idx="23">
                  <c:v>6.6828640776698714E-2</c:v>
                </c:pt>
                <c:pt idx="24">
                  <c:v>6.6828640776698714E-2</c:v>
                </c:pt>
                <c:pt idx="25">
                  <c:v>6.6828640776698714E-2</c:v>
                </c:pt>
                <c:pt idx="26">
                  <c:v>6.6828640776698714E-2</c:v>
                </c:pt>
                <c:pt idx="27">
                  <c:v>6.6828640776698714E-2</c:v>
                </c:pt>
                <c:pt idx="28">
                  <c:v>6.6828640776698714E-2</c:v>
                </c:pt>
                <c:pt idx="29">
                  <c:v>6.6828640776698714E-2</c:v>
                </c:pt>
                <c:pt idx="30">
                  <c:v>6.6828640776698714E-2</c:v>
                </c:pt>
                <c:pt idx="31">
                  <c:v>6.6828640776698714E-2</c:v>
                </c:pt>
                <c:pt idx="32">
                  <c:v>6.6828640776698714E-2</c:v>
                </c:pt>
                <c:pt idx="33">
                  <c:v>6.6828640776698714E-2</c:v>
                </c:pt>
                <c:pt idx="34">
                  <c:v>6.6828640776698714E-2</c:v>
                </c:pt>
                <c:pt idx="35">
                  <c:v>6.6828640776698714E-2</c:v>
                </c:pt>
                <c:pt idx="36">
                  <c:v>6.6828640776698714E-2</c:v>
                </c:pt>
                <c:pt idx="37">
                  <c:v>6.6828640776698714E-2</c:v>
                </c:pt>
                <c:pt idx="38">
                  <c:v>6.6828640776698714E-2</c:v>
                </c:pt>
                <c:pt idx="39">
                  <c:v>6.6828640776698714E-2</c:v>
                </c:pt>
                <c:pt idx="40">
                  <c:v>6.6828640776698714E-2</c:v>
                </c:pt>
                <c:pt idx="41">
                  <c:v>6.6828640776698714E-2</c:v>
                </c:pt>
                <c:pt idx="42">
                  <c:v>6.6828640776698714E-2</c:v>
                </c:pt>
                <c:pt idx="43">
                  <c:v>6.6828640776698714E-2</c:v>
                </c:pt>
                <c:pt idx="44">
                  <c:v>6.6828640776698714E-2</c:v>
                </c:pt>
                <c:pt idx="45">
                  <c:v>6.6828640776698714E-2</c:v>
                </c:pt>
                <c:pt idx="46">
                  <c:v>6.6828640776698714E-2</c:v>
                </c:pt>
                <c:pt idx="47">
                  <c:v>6.6828640776698714E-2</c:v>
                </c:pt>
                <c:pt idx="48">
                  <c:v>6.6828640776698714E-2</c:v>
                </c:pt>
                <c:pt idx="49">
                  <c:v>6.6828640776698714E-2</c:v>
                </c:pt>
                <c:pt idx="50">
                  <c:v>6.6828640776698714E-2</c:v>
                </c:pt>
                <c:pt idx="51">
                  <c:v>6.6828640776698714E-2</c:v>
                </c:pt>
                <c:pt idx="52">
                  <c:v>6.6828640776698714E-2</c:v>
                </c:pt>
                <c:pt idx="53">
                  <c:v>6.6828640776698714E-2</c:v>
                </c:pt>
                <c:pt idx="54">
                  <c:v>6.6828640776698714E-2</c:v>
                </c:pt>
                <c:pt idx="55">
                  <c:v>6.6828640776698714E-2</c:v>
                </c:pt>
                <c:pt idx="56">
                  <c:v>6.6828640776698714E-2</c:v>
                </c:pt>
                <c:pt idx="57">
                  <c:v>6.6828640776698714E-2</c:v>
                </c:pt>
                <c:pt idx="58">
                  <c:v>6.6828640776698714E-2</c:v>
                </c:pt>
                <c:pt idx="59">
                  <c:v>6.6828640776698714E-2</c:v>
                </c:pt>
                <c:pt idx="60">
                  <c:v>6.6828640776698714E-2</c:v>
                </c:pt>
                <c:pt idx="61">
                  <c:v>6.6828640776698714E-2</c:v>
                </c:pt>
                <c:pt idx="62">
                  <c:v>6.6828640776698714E-2</c:v>
                </c:pt>
                <c:pt idx="63">
                  <c:v>6.6828640776698714E-2</c:v>
                </c:pt>
                <c:pt idx="64">
                  <c:v>6.6828640776698714E-2</c:v>
                </c:pt>
                <c:pt idx="65">
                  <c:v>6.6828640776698714E-2</c:v>
                </c:pt>
                <c:pt idx="66">
                  <c:v>6.6828640776698714E-2</c:v>
                </c:pt>
                <c:pt idx="67">
                  <c:v>6.6828640776698714E-2</c:v>
                </c:pt>
                <c:pt idx="68">
                  <c:v>6.6828640776698714E-2</c:v>
                </c:pt>
                <c:pt idx="69">
                  <c:v>6.6828640776698714E-2</c:v>
                </c:pt>
                <c:pt idx="70">
                  <c:v>6.6828640776698714E-2</c:v>
                </c:pt>
                <c:pt idx="71">
                  <c:v>6.6828640776698714E-2</c:v>
                </c:pt>
                <c:pt idx="72">
                  <c:v>6.6828640776698714E-2</c:v>
                </c:pt>
                <c:pt idx="73">
                  <c:v>6.6828640776698714E-2</c:v>
                </c:pt>
                <c:pt idx="74">
                  <c:v>6.6828640776698714E-2</c:v>
                </c:pt>
                <c:pt idx="75">
                  <c:v>6.6828640776698714E-2</c:v>
                </c:pt>
                <c:pt idx="76">
                  <c:v>6.6828640776698714E-2</c:v>
                </c:pt>
                <c:pt idx="77">
                  <c:v>6.6828640776698714E-2</c:v>
                </c:pt>
                <c:pt idx="78">
                  <c:v>6.6828640776698714E-2</c:v>
                </c:pt>
                <c:pt idx="79">
                  <c:v>6.6828640776698714E-2</c:v>
                </c:pt>
                <c:pt idx="80">
                  <c:v>6.6828640776698714E-2</c:v>
                </c:pt>
                <c:pt idx="81">
                  <c:v>6.6828640776698714E-2</c:v>
                </c:pt>
                <c:pt idx="82">
                  <c:v>6.6828640776698714E-2</c:v>
                </c:pt>
                <c:pt idx="83">
                  <c:v>6.6828640776698714E-2</c:v>
                </c:pt>
                <c:pt idx="84">
                  <c:v>6.6828640776698714E-2</c:v>
                </c:pt>
                <c:pt idx="85">
                  <c:v>6.6828640776698714E-2</c:v>
                </c:pt>
                <c:pt idx="86">
                  <c:v>6.6828640776698714E-2</c:v>
                </c:pt>
                <c:pt idx="87">
                  <c:v>6.6828640776698714E-2</c:v>
                </c:pt>
                <c:pt idx="88">
                  <c:v>6.6828640776698714E-2</c:v>
                </c:pt>
                <c:pt idx="89">
                  <c:v>6.6828640776698714E-2</c:v>
                </c:pt>
                <c:pt idx="90">
                  <c:v>6.6828640776698714E-2</c:v>
                </c:pt>
                <c:pt idx="91">
                  <c:v>6.6828640776698714E-2</c:v>
                </c:pt>
                <c:pt idx="92">
                  <c:v>6.6828640776698714E-2</c:v>
                </c:pt>
                <c:pt idx="93">
                  <c:v>6.6828640776698714E-2</c:v>
                </c:pt>
                <c:pt idx="94">
                  <c:v>6.6828640776698714E-2</c:v>
                </c:pt>
                <c:pt idx="95">
                  <c:v>6.6828640776698714E-2</c:v>
                </c:pt>
                <c:pt idx="96">
                  <c:v>6.6828640776698714E-2</c:v>
                </c:pt>
                <c:pt idx="97">
                  <c:v>6.6828640776698714E-2</c:v>
                </c:pt>
                <c:pt idx="98">
                  <c:v>6.6828640776698714E-2</c:v>
                </c:pt>
                <c:pt idx="99">
                  <c:v>6.6828640776698714E-2</c:v>
                </c:pt>
                <c:pt idx="100">
                  <c:v>6.6828640776698714E-2</c:v>
                </c:pt>
                <c:pt idx="101">
                  <c:v>6.6828640776698714E-2</c:v>
                </c:pt>
                <c:pt idx="102">
                  <c:v>6.6828640776698714E-2</c:v>
                </c:pt>
                <c:pt idx="103">
                  <c:v>6.6828640776698714E-2</c:v>
                </c:pt>
                <c:pt idx="104">
                  <c:v>6.6828640776698714E-2</c:v>
                </c:pt>
                <c:pt idx="105">
                  <c:v>6.6828640776698714E-2</c:v>
                </c:pt>
                <c:pt idx="106">
                  <c:v>6.6828640776698714E-2</c:v>
                </c:pt>
                <c:pt idx="107">
                  <c:v>6.6828640776698714E-2</c:v>
                </c:pt>
                <c:pt idx="108">
                  <c:v>6.6828640776698714E-2</c:v>
                </c:pt>
                <c:pt idx="109">
                  <c:v>6.6828640776698714E-2</c:v>
                </c:pt>
                <c:pt idx="110">
                  <c:v>6.6828640776698714E-2</c:v>
                </c:pt>
                <c:pt idx="111">
                  <c:v>6.6828640776698714E-2</c:v>
                </c:pt>
                <c:pt idx="112">
                  <c:v>6.6828640776698714E-2</c:v>
                </c:pt>
                <c:pt idx="113">
                  <c:v>6.6828640776698714E-2</c:v>
                </c:pt>
                <c:pt idx="114">
                  <c:v>6.6828640776698714E-2</c:v>
                </c:pt>
                <c:pt idx="115">
                  <c:v>6.6828640776698714E-2</c:v>
                </c:pt>
                <c:pt idx="116">
                  <c:v>6.6828640776698714E-2</c:v>
                </c:pt>
                <c:pt idx="117">
                  <c:v>6.6828640776698714E-2</c:v>
                </c:pt>
                <c:pt idx="118">
                  <c:v>6.6828640776698714E-2</c:v>
                </c:pt>
                <c:pt idx="119">
                  <c:v>6.6828640776698714E-2</c:v>
                </c:pt>
                <c:pt idx="120">
                  <c:v>6.6828640776698714E-2</c:v>
                </c:pt>
                <c:pt idx="121">
                  <c:v>6.6828640776698714E-2</c:v>
                </c:pt>
                <c:pt idx="122">
                  <c:v>6.6828640776698714E-2</c:v>
                </c:pt>
                <c:pt idx="123">
                  <c:v>6.6828640776698714E-2</c:v>
                </c:pt>
                <c:pt idx="124">
                  <c:v>6.6828640776698714E-2</c:v>
                </c:pt>
                <c:pt idx="125">
                  <c:v>6.6828640776698714E-2</c:v>
                </c:pt>
                <c:pt idx="126">
                  <c:v>6.6828640776698714E-2</c:v>
                </c:pt>
                <c:pt idx="127">
                  <c:v>6.6828640776698714E-2</c:v>
                </c:pt>
                <c:pt idx="128">
                  <c:v>6.6828640776698714E-2</c:v>
                </c:pt>
                <c:pt idx="129">
                  <c:v>6.6828640776698714E-2</c:v>
                </c:pt>
                <c:pt idx="130">
                  <c:v>6.6828640776698714E-2</c:v>
                </c:pt>
                <c:pt idx="131">
                  <c:v>6.6828640776698714E-2</c:v>
                </c:pt>
                <c:pt idx="132">
                  <c:v>6.6828640776698714E-2</c:v>
                </c:pt>
                <c:pt idx="133">
                  <c:v>6.6828640776698714E-2</c:v>
                </c:pt>
                <c:pt idx="134">
                  <c:v>6.6828640776698714E-2</c:v>
                </c:pt>
                <c:pt idx="135">
                  <c:v>6.6828640776698714E-2</c:v>
                </c:pt>
                <c:pt idx="136">
                  <c:v>6.6828640776698714E-2</c:v>
                </c:pt>
                <c:pt idx="137">
                  <c:v>6.6828640776698714E-2</c:v>
                </c:pt>
                <c:pt idx="138">
                  <c:v>6.6828640776698714E-2</c:v>
                </c:pt>
                <c:pt idx="139">
                  <c:v>6.6828640776698714E-2</c:v>
                </c:pt>
                <c:pt idx="140">
                  <c:v>6.6828640776698714E-2</c:v>
                </c:pt>
                <c:pt idx="141">
                  <c:v>6.6828640776698714E-2</c:v>
                </c:pt>
                <c:pt idx="142">
                  <c:v>6.6828640776698714E-2</c:v>
                </c:pt>
                <c:pt idx="143">
                  <c:v>6.6828640776698714E-2</c:v>
                </c:pt>
                <c:pt idx="144">
                  <c:v>6.6828640776698714E-2</c:v>
                </c:pt>
                <c:pt idx="145">
                  <c:v>6.6828640776698714E-2</c:v>
                </c:pt>
                <c:pt idx="146">
                  <c:v>6.6828640776698714E-2</c:v>
                </c:pt>
                <c:pt idx="147">
                  <c:v>6.6828640776698714E-2</c:v>
                </c:pt>
                <c:pt idx="148">
                  <c:v>6.6828640776698714E-2</c:v>
                </c:pt>
                <c:pt idx="149">
                  <c:v>6.6828640776698714E-2</c:v>
                </c:pt>
                <c:pt idx="150">
                  <c:v>6.6828640776698714E-2</c:v>
                </c:pt>
                <c:pt idx="151">
                  <c:v>6.6828640776698714E-2</c:v>
                </c:pt>
                <c:pt idx="152">
                  <c:v>6.6828640776698714E-2</c:v>
                </c:pt>
                <c:pt idx="153">
                  <c:v>6.6828640776698714E-2</c:v>
                </c:pt>
                <c:pt idx="154">
                  <c:v>6.6828640776698714E-2</c:v>
                </c:pt>
                <c:pt idx="155">
                  <c:v>6.6828640776698714E-2</c:v>
                </c:pt>
                <c:pt idx="156">
                  <c:v>6.6828640776698714E-2</c:v>
                </c:pt>
                <c:pt idx="157">
                  <c:v>6.6828640776698714E-2</c:v>
                </c:pt>
                <c:pt idx="158">
                  <c:v>6.6828640776698714E-2</c:v>
                </c:pt>
                <c:pt idx="159">
                  <c:v>6.6828640776698714E-2</c:v>
                </c:pt>
                <c:pt idx="160">
                  <c:v>6.6828640776698714E-2</c:v>
                </c:pt>
                <c:pt idx="161">
                  <c:v>6.6828640776698714E-2</c:v>
                </c:pt>
                <c:pt idx="162">
                  <c:v>6.6828640776698714E-2</c:v>
                </c:pt>
                <c:pt idx="163">
                  <c:v>6.6828640776698714E-2</c:v>
                </c:pt>
                <c:pt idx="164">
                  <c:v>6.6828640776698714E-2</c:v>
                </c:pt>
                <c:pt idx="165">
                  <c:v>6.6828640776698714E-2</c:v>
                </c:pt>
                <c:pt idx="166">
                  <c:v>6.6828640776698714E-2</c:v>
                </c:pt>
                <c:pt idx="167">
                  <c:v>6.6828640776698714E-2</c:v>
                </c:pt>
                <c:pt idx="168">
                  <c:v>6.6828640776698714E-2</c:v>
                </c:pt>
                <c:pt idx="169">
                  <c:v>6.6828640776698714E-2</c:v>
                </c:pt>
                <c:pt idx="170">
                  <c:v>6.6828640776698714E-2</c:v>
                </c:pt>
                <c:pt idx="171">
                  <c:v>6.6828640776698714E-2</c:v>
                </c:pt>
                <c:pt idx="172">
                  <c:v>6.6828640776698714E-2</c:v>
                </c:pt>
                <c:pt idx="173">
                  <c:v>6.6828640776698714E-2</c:v>
                </c:pt>
                <c:pt idx="174">
                  <c:v>6.6828640776698714E-2</c:v>
                </c:pt>
                <c:pt idx="175">
                  <c:v>6.6828640776698714E-2</c:v>
                </c:pt>
                <c:pt idx="176">
                  <c:v>6.6828640776698714E-2</c:v>
                </c:pt>
                <c:pt idx="177">
                  <c:v>6.6828640776698714E-2</c:v>
                </c:pt>
                <c:pt idx="178">
                  <c:v>6.6828640776698714E-2</c:v>
                </c:pt>
                <c:pt idx="179">
                  <c:v>6.6828640776698714E-2</c:v>
                </c:pt>
                <c:pt idx="180">
                  <c:v>6.6828640776698714E-2</c:v>
                </c:pt>
                <c:pt idx="181">
                  <c:v>6.6828640776698714E-2</c:v>
                </c:pt>
                <c:pt idx="182">
                  <c:v>6.6828640776698714E-2</c:v>
                </c:pt>
                <c:pt idx="183">
                  <c:v>6.6828640776698714E-2</c:v>
                </c:pt>
                <c:pt idx="184">
                  <c:v>6.6828640776698714E-2</c:v>
                </c:pt>
                <c:pt idx="185">
                  <c:v>6.6828640776698714E-2</c:v>
                </c:pt>
                <c:pt idx="186">
                  <c:v>6.6828640776698714E-2</c:v>
                </c:pt>
                <c:pt idx="187">
                  <c:v>6.6828640776698714E-2</c:v>
                </c:pt>
                <c:pt idx="188">
                  <c:v>6.6828640776698714E-2</c:v>
                </c:pt>
                <c:pt idx="189">
                  <c:v>6.6828640776698714E-2</c:v>
                </c:pt>
                <c:pt idx="190">
                  <c:v>6.6828640776698714E-2</c:v>
                </c:pt>
                <c:pt idx="191">
                  <c:v>6.6828640776698714E-2</c:v>
                </c:pt>
                <c:pt idx="192">
                  <c:v>6.6828640776698714E-2</c:v>
                </c:pt>
                <c:pt idx="193">
                  <c:v>6.6828640776698714E-2</c:v>
                </c:pt>
                <c:pt idx="194">
                  <c:v>6.6828640776698714E-2</c:v>
                </c:pt>
                <c:pt idx="195">
                  <c:v>6.6828640776698714E-2</c:v>
                </c:pt>
                <c:pt idx="196">
                  <c:v>6.6828640776698714E-2</c:v>
                </c:pt>
                <c:pt idx="197">
                  <c:v>6.6828640776698714E-2</c:v>
                </c:pt>
                <c:pt idx="198">
                  <c:v>6.6828640776698714E-2</c:v>
                </c:pt>
                <c:pt idx="199">
                  <c:v>6.6828640776698714E-2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SPC!$BC$59</c:f>
              <c:strCache>
                <c:ptCount val="1"/>
                <c:pt idx="0">
                  <c:v>2 sigmas UCL</c:v>
                </c:pt>
              </c:strCache>
            </c:strRef>
          </c:tx>
          <c:spPr>
            <a:ln w="0" cap="rnd">
              <a:solidFill>
                <a:schemeClr val="tx1">
                  <a:lumMod val="65000"/>
                  <a:lumOff val="35000"/>
                </a:schemeClr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SPC!$BC$60:$BC$259</c:f>
              <c:numCache>
                <c:formatCode>0.00</c:formatCode>
                <c:ptCount val="200"/>
                <c:pt idx="0">
                  <c:v>4.4552427184465809E-2</c:v>
                </c:pt>
                <c:pt idx="1">
                  <c:v>4.4552427184465809E-2</c:v>
                </c:pt>
                <c:pt idx="2">
                  <c:v>4.4552427184465809E-2</c:v>
                </c:pt>
                <c:pt idx="3">
                  <c:v>4.4552427184465809E-2</c:v>
                </c:pt>
                <c:pt idx="4">
                  <c:v>4.4552427184465809E-2</c:v>
                </c:pt>
                <c:pt idx="5">
                  <c:v>4.4552427184465809E-2</c:v>
                </c:pt>
                <c:pt idx="6">
                  <c:v>4.4552427184465809E-2</c:v>
                </c:pt>
                <c:pt idx="7">
                  <c:v>4.4552427184465809E-2</c:v>
                </c:pt>
                <c:pt idx="8">
                  <c:v>4.4552427184465809E-2</c:v>
                </c:pt>
                <c:pt idx="9">
                  <c:v>4.4552427184465809E-2</c:v>
                </c:pt>
                <c:pt idx="10">
                  <c:v>4.4552427184465809E-2</c:v>
                </c:pt>
                <c:pt idx="11">
                  <c:v>4.4552427184465809E-2</c:v>
                </c:pt>
                <c:pt idx="12">
                  <c:v>4.4552427184465809E-2</c:v>
                </c:pt>
                <c:pt idx="13">
                  <c:v>4.4552427184465809E-2</c:v>
                </c:pt>
                <c:pt idx="14">
                  <c:v>4.4552427184465809E-2</c:v>
                </c:pt>
                <c:pt idx="15">
                  <c:v>4.4552427184465809E-2</c:v>
                </c:pt>
                <c:pt idx="16">
                  <c:v>4.4552427184465809E-2</c:v>
                </c:pt>
                <c:pt idx="17">
                  <c:v>4.4552427184465809E-2</c:v>
                </c:pt>
                <c:pt idx="18">
                  <c:v>4.4552427184465809E-2</c:v>
                </c:pt>
                <c:pt idx="19">
                  <c:v>4.4552427184465809E-2</c:v>
                </c:pt>
                <c:pt idx="20">
                  <c:v>4.4552427184465809E-2</c:v>
                </c:pt>
                <c:pt idx="21">
                  <c:v>4.4552427184465809E-2</c:v>
                </c:pt>
                <c:pt idx="22">
                  <c:v>4.4552427184465809E-2</c:v>
                </c:pt>
                <c:pt idx="23">
                  <c:v>4.4552427184465809E-2</c:v>
                </c:pt>
                <c:pt idx="24">
                  <c:v>4.4552427184465809E-2</c:v>
                </c:pt>
                <c:pt idx="25">
                  <c:v>4.4552427184465809E-2</c:v>
                </c:pt>
                <c:pt idx="26">
                  <c:v>4.4552427184465809E-2</c:v>
                </c:pt>
                <c:pt idx="27">
                  <c:v>4.4552427184465809E-2</c:v>
                </c:pt>
                <c:pt idx="28">
                  <c:v>4.4552427184465809E-2</c:v>
                </c:pt>
                <c:pt idx="29">
                  <c:v>4.4552427184465809E-2</c:v>
                </c:pt>
                <c:pt idx="30">
                  <c:v>4.4552427184465809E-2</c:v>
                </c:pt>
                <c:pt idx="31">
                  <c:v>4.4552427184465809E-2</c:v>
                </c:pt>
                <c:pt idx="32">
                  <c:v>4.4552427184465809E-2</c:v>
                </c:pt>
                <c:pt idx="33">
                  <c:v>4.4552427184465809E-2</c:v>
                </c:pt>
                <c:pt idx="34">
                  <c:v>4.4552427184465809E-2</c:v>
                </c:pt>
                <c:pt idx="35">
                  <c:v>4.4552427184465809E-2</c:v>
                </c:pt>
                <c:pt idx="36">
                  <c:v>4.4552427184465809E-2</c:v>
                </c:pt>
                <c:pt idx="37">
                  <c:v>4.4552427184465809E-2</c:v>
                </c:pt>
                <c:pt idx="38">
                  <c:v>4.4552427184465809E-2</c:v>
                </c:pt>
                <c:pt idx="39">
                  <c:v>4.4552427184465809E-2</c:v>
                </c:pt>
                <c:pt idx="40">
                  <c:v>4.4552427184465809E-2</c:v>
                </c:pt>
                <c:pt idx="41">
                  <c:v>4.4552427184465809E-2</c:v>
                </c:pt>
                <c:pt idx="42">
                  <c:v>4.4552427184465809E-2</c:v>
                </c:pt>
                <c:pt idx="43">
                  <c:v>4.4552427184465809E-2</c:v>
                </c:pt>
                <c:pt idx="44">
                  <c:v>4.4552427184465809E-2</c:v>
                </c:pt>
                <c:pt idx="45">
                  <c:v>4.4552427184465809E-2</c:v>
                </c:pt>
                <c:pt idx="46">
                  <c:v>4.4552427184465809E-2</c:v>
                </c:pt>
                <c:pt idx="47">
                  <c:v>4.4552427184465809E-2</c:v>
                </c:pt>
                <c:pt idx="48">
                  <c:v>4.4552427184465809E-2</c:v>
                </c:pt>
                <c:pt idx="49">
                  <c:v>4.4552427184465809E-2</c:v>
                </c:pt>
                <c:pt idx="50">
                  <c:v>4.4552427184465809E-2</c:v>
                </c:pt>
                <c:pt idx="51">
                  <c:v>4.4552427184465809E-2</c:v>
                </c:pt>
                <c:pt idx="52">
                  <c:v>4.4552427184465809E-2</c:v>
                </c:pt>
                <c:pt idx="53">
                  <c:v>4.4552427184465809E-2</c:v>
                </c:pt>
                <c:pt idx="54">
                  <c:v>4.4552427184465809E-2</c:v>
                </c:pt>
                <c:pt idx="55">
                  <c:v>4.4552427184465809E-2</c:v>
                </c:pt>
                <c:pt idx="56">
                  <c:v>4.4552427184465809E-2</c:v>
                </c:pt>
                <c:pt idx="57">
                  <c:v>4.4552427184465809E-2</c:v>
                </c:pt>
                <c:pt idx="58">
                  <c:v>4.4552427184465809E-2</c:v>
                </c:pt>
                <c:pt idx="59">
                  <c:v>4.4552427184465809E-2</c:v>
                </c:pt>
                <c:pt idx="60">
                  <c:v>4.4552427184465809E-2</c:v>
                </c:pt>
                <c:pt idx="61">
                  <c:v>4.4552427184465809E-2</c:v>
                </c:pt>
                <c:pt idx="62">
                  <c:v>4.4552427184465809E-2</c:v>
                </c:pt>
                <c:pt idx="63">
                  <c:v>4.4552427184465809E-2</c:v>
                </c:pt>
                <c:pt idx="64">
                  <c:v>4.4552427184465809E-2</c:v>
                </c:pt>
                <c:pt idx="65">
                  <c:v>4.4552427184465809E-2</c:v>
                </c:pt>
                <c:pt idx="66">
                  <c:v>4.4552427184465809E-2</c:v>
                </c:pt>
                <c:pt idx="67">
                  <c:v>4.4552427184465809E-2</c:v>
                </c:pt>
                <c:pt idx="68">
                  <c:v>4.4552427184465809E-2</c:v>
                </c:pt>
                <c:pt idx="69">
                  <c:v>4.4552427184465809E-2</c:v>
                </c:pt>
                <c:pt idx="70">
                  <c:v>4.4552427184465809E-2</c:v>
                </c:pt>
                <c:pt idx="71">
                  <c:v>4.4552427184465809E-2</c:v>
                </c:pt>
                <c:pt idx="72">
                  <c:v>4.4552427184465809E-2</c:v>
                </c:pt>
                <c:pt idx="73">
                  <c:v>4.4552427184465809E-2</c:v>
                </c:pt>
                <c:pt idx="74">
                  <c:v>4.4552427184465809E-2</c:v>
                </c:pt>
                <c:pt idx="75">
                  <c:v>4.4552427184465809E-2</c:v>
                </c:pt>
                <c:pt idx="76">
                  <c:v>4.4552427184465809E-2</c:v>
                </c:pt>
                <c:pt idx="77">
                  <c:v>4.4552427184465809E-2</c:v>
                </c:pt>
                <c:pt idx="78">
                  <c:v>4.4552427184465809E-2</c:v>
                </c:pt>
                <c:pt idx="79">
                  <c:v>4.4552427184465809E-2</c:v>
                </c:pt>
                <c:pt idx="80">
                  <c:v>4.4552427184465809E-2</c:v>
                </c:pt>
                <c:pt idx="81">
                  <c:v>4.4552427184465809E-2</c:v>
                </c:pt>
                <c:pt idx="82">
                  <c:v>4.4552427184465809E-2</c:v>
                </c:pt>
                <c:pt idx="83">
                  <c:v>4.4552427184465809E-2</c:v>
                </c:pt>
                <c:pt idx="84">
                  <c:v>4.4552427184465809E-2</c:v>
                </c:pt>
                <c:pt idx="85">
                  <c:v>4.4552427184465809E-2</c:v>
                </c:pt>
                <c:pt idx="86">
                  <c:v>4.4552427184465809E-2</c:v>
                </c:pt>
                <c:pt idx="87">
                  <c:v>4.4552427184465809E-2</c:v>
                </c:pt>
                <c:pt idx="88">
                  <c:v>4.4552427184465809E-2</c:v>
                </c:pt>
                <c:pt idx="89">
                  <c:v>4.4552427184465809E-2</c:v>
                </c:pt>
                <c:pt idx="90">
                  <c:v>4.4552427184465809E-2</c:v>
                </c:pt>
                <c:pt idx="91">
                  <c:v>4.4552427184465809E-2</c:v>
                </c:pt>
                <c:pt idx="92">
                  <c:v>4.4552427184465809E-2</c:v>
                </c:pt>
                <c:pt idx="93">
                  <c:v>4.4552427184465809E-2</c:v>
                </c:pt>
                <c:pt idx="94">
                  <c:v>4.4552427184465809E-2</c:v>
                </c:pt>
                <c:pt idx="95">
                  <c:v>4.4552427184465809E-2</c:v>
                </c:pt>
                <c:pt idx="96">
                  <c:v>4.4552427184465809E-2</c:v>
                </c:pt>
                <c:pt idx="97">
                  <c:v>4.4552427184465809E-2</c:v>
                </c:pt>
                <c:pt idx="98">
                  <c:v>4.4552427184465809E-2</c:v>
                </c:pt>
                <c:pt idx="99">
                  <c:v>4.4552427184465809E-2</c:v>
                </c:pt>
                <c:pt idx="100">
                  <c:v>4.4552427184465809E-2</c:v>
                </c:pt>
                <c:pt idx="101">
                  <c:v>4.4552427184465809E-2</c:v>
                </c:pt>
                <c:pt idx="102">
                  <c:v>4.4552427184465809E-2</c:v>
                </c:pt>
                <c:pt idx="103">
                  <c:v>4.4552427184465809E-2</c:v>
                </c:pt>
                <c:pt idx="104">
                  <c:v>4.4552427184465809E-2</c:v>
                </c:pt>
                <c:pt idx="105">
                  <c:v>4.4552427184465809E-2</c:v>
                </c:pt>
                <c:pt idx="106">
                  <c:v>4.4552427184465809E-2</c:v>
                </c:pt>
                <c:pt idx="107">
                  <c:v>4.4552427184465809E-2</c:v>
                </c:pt>
                <c:pt idx="108">
                  <c:v>4.4552427184465809E-2</c:v>
                </c:pt>
                <c:pt idx="109">
                  <c:v>4.4552427184465809E-2</c:v>
                </c:pt>
                <c:pt idx="110">
                  <c:v>4.4552427184465809E-2</c:v>
                </c:pt>
                <c:pt idx="111">
                  <c:v>4.4552427184465809E-2</c:v>
                </c:pt>
                <c:pt idx="112">
                  <c:v>4.4552427184465809E-2</c:v>
                </c:pt>
                <c:pt idx="113">
                  <c:v>4.4552427184465809E-2</c:v>
                </c:pt>
                <c:pt idx="114">
                  <c:v>4.4552427184465809E-2</c:v>
                </c:pt>
                <c:pt idx="115">
                  <c:v>4.4552427184465809E-2</c:v>
                </c:pt>
                <c:pt idx="116">
                  <c:v>4.4552427184465809E-2</c:v>
                </c:pt>
                <c:pt idx="117">
                  <c:v>4.4552427184465809E-2</c:v>
                </c:pt>
                <c:pt idx="118">
                  <c:v>4.4552427184465809E-2</c:v>
                </c:pt>
                <c:pt idx="119">
                  <c:v>4.4552427184465809E-2</c:v>
                </c:pt>
                <c:pt idx="120">
                  <c:v>4.4552427184465809E-2</c:v>
                </c:pt>
                <c:pt idx="121">
                  <c:v>4.4552427184465809E-2</c:v>
                </c:pt>
                <c:pt idx="122">
                  <c:v>4.4552427184465809E-2</c:v>
                </c:pt>
                <c:pt idx="123">
                  <c:v>4.4552427184465809E-2</c:v>
                </c:pt>
                <c:pt idx="124">
                  <c:v>4.4552427184465809E-2</c:v>
                </c:pt>
                <c:pt idx="125">
                  <c:v>4.4552427184465809E-2</c:v>
                </c:pt>
                <c:pt idx="126">
                  <c:v>4.4552427184465809E-2</c:v>
                </c:pt>
                <c:pt idx="127">
                  <c:v>4.4552427184465809E-2</c:v>
                </c:pt>
                <c:pt idx="128">
                  <c:v>4.4552427184465809E-2</c:v>
                </c:pt>
                <c:pt idx="129">
                  <c:v>4.4552427184465809E-2</c:v>
                </c:pt>
                <c:pt idx="130">
                  <c:v>4.4552427184465809E-2</c:v>
                </c:pt>
                <c:pt idx="131">
                  <c:v>4.4552427184465809E-2</c:v>
                </c:pt>
                <c:pt idx="132">
                  <c:v>4.4552427184465809E-2</c:v>
                </c:pt>
                <c:pt idx="133">
                  <c:v>4.4552427184465809E-2</c:v>
                </c:pt>
                <c:pt idx="134">
                  <c:v>4.4552427184465809E-2</c:v>
                </c:pt>
                <c:pt idx="135">
                  <c:v>4.4552427184465809E-2</c:v>
                </c:pt>
                <c:pt idx="136">
                  <c:v>4.4552427184465809E-2</c:v>
                </c:pt>
                <c:pt idx="137">
                  <c:v>4.4552427184465809E-2</c:v>
                </c:pt>
                <c:pt idx="138">
                  <c:v>4.4552427184465809E-2</c:v>
                </c:pt>
                <c:pt idx="139">
                  <c:v>4.4552427184465809E-2</c:v>
                </c:pt>
                <c:pt idx="140">
                  <c:v>4.4552427184465809E-2</c:v>
                </c:pt>
                <c:pt idx="141">
                  <c:v>4.4552427184465809E-2</c:v>
                </c:pt>
                <c:pt idx="142">
                  <c:v>4.4552427184465809E-2</c:v>
                </c:pt>
                <c:pt idx="143">
                  <c:v>4.4552427184465809E-2</c:v>
                </c:pt>
                <c:pt idx="144">
                  <c:v>4.4552427184465809E-2</c:v>
                </c:pt>
                <c:pt idx="145">
                  <c:v>4.4552427184465809E-2</c:v>
                </c:pt>
                <c:pt idx="146">
                  <c:v>4.4552427184465809E-2</c:v>
                </c:pt>
                <c:pt idx="147">
                  <c:v>4.4552427184465809E-2</c:v>
                </c:pt>
                <c:pt idx="148">
                  <c:v>4.4552427184465809E-2</c:v>
                </c:pt>
                <c:pt idx="149">
                  <c:v>4.4552427184465809E-2</c:v>
                </c:pt>
                <c:pt idx="150">
                  <c:v>4.4552427184465809E-2</c:v>
                </c:pt>
                <c:pt idx="151">
                  <c:v>4.4552427184465809E-2</c:v>
                </c:pt>
                <c:pt idx="152">
                  <c:v>4.4552427184465809E-2</c:v>
                </c:pt>
                <c:pt idx="153">
                  <c:v>4.4552427184465809E-2</c:v>
                </c:pt>
                <c:pt idx="154">
                  <c:v>4.4552427184465809E-2</c:v>
                </c:pt>
                <c:pt idx="155">
                  <c:v>4.4552427184465809E-2</c:v>
                </c:pt>
                <c:pt idx="156">
                  <c:v>4.4552427184465809E-2</c:v>
                </c:pt>
                <c:pt idx="157">
                  <c:v>4.4552427184465809E-2</c:v>
                </c:pt>
                <c:pt idx="158">
                  <c:v>4.4552427184465809E-2</c:v>
                </c:pt>
                <c:pt idx="159">
                  <c:v>4.4552427184465809E-2</c:v>
                </c:pt>
                <c:pt idx="160">
                  <c:v>4.4552427184465809E-2</c:v>
                </c:pt>
                <c:pt idx="161">
                  <c:v>4.4552427184465809E-2</c:v>
                </c:pt>
                <c:pt idx="162">
                  <c:v>4.4552427184465809E-2</c:v>
                </c:pt>
                <c:pt idx="163">
                  <c:v>4.4552427184465809E-2</c:v>
                </c:pt>
                <c:pt idx="164">
                  <c:v>4.4552427184465809E-2</c:v>
                </c:pt>
                <c:pt idx="165">
                  <c:v>4.4552427184465809E-2</c:v>
                </c:pt>
                <c:pt idx="166">
                  <c:v>4.4552427184465809E-2</c:v>
                </c:pt>
                <c:pt idx="167">
                  <c:v>4.4552427184465809E-2</c:v>
                </c:pt>
                <c:pt idx="168">
                  <c:v>4.4552427184465809E-2</c:v>
                </c:pt>
                <c:pt idx="169">
                  <c:v>4.4552427184465809E-2</c:v>
                </c:pt>
                <c:pt idx="170">
                  <c:v>4.4552427184465809E-2</c:v>
                </c:pt>
                <c:pt idx="171">
                  <c:v>4.4552427184465809E-2</c:v>
                </c:pt>
                <c:pt idx="172">
                  <c:v>4.4552427184465809E-2</c:v>
                </c:pt>
                <c:pt idx="173">
                  <c:v>4.4552427184465809E-2</c:v>
                </c:pt>
                <c:pt idx="174">
                  <c:v>4.4552427184465809E-2</c:v>
                </c:pt>
                <c:pt idx="175">
                  <c:v>4.4552427184465809E-2</c:v>
                </c:pt>
                <c:pt idx="176">
                  <c:v>4.4552427184465809E-2</c:v>
                </c:pt>
                <c:pt idx="177">
                  <c:v>4.4552427184465809E-2</c:v>
                </c:pt>
                <c:pt idx="178">
                  <c:v>4.4552427184465809E-2</c:v>
                </c:pt>
                <c:pt idx="179">
                  <c:v>4.4552427184465809E-2</c:v>
                </c:pt>
                <c:pt idx="180">
                  <c:v>4.4552427184465809E-2</c:v>
                </c:pt>
                <c:pt idx="181">
                  <c:v>4.4552427184465809E-2</c:v>
                </c:pt>
                <c:pt idx="182">
                  <c:v>4.4552427184465809E-2</c:v>
                </c:pt>
                <c:pt idx="183">
                  <c:v>4.4552427184465809E-2</c:v>
                </c:pt>
                <c:pt idx="184">
                  <c:v>4.4552427184465809E-2</c:v>
                </c:pt>
                <c:pt idx="185">
                  <c:v>4.4552427184465809E-2</c:v>
                </c:pt>
                <c:pt idx="186">
                  <c:v>4.4552427184465809E-2</c:v>
                </c:pt>
                <c:pt idx="187">
                  <c:v>4.4552427184465809E-2</c:v>
                </c:pt>
                <c:pt idx="188">
                  <c:v>4.4552427184465809E-2</c:v>
                </c:pt>
                <c:pt idx="189">
                  <c:v>4.4552427184465809E-2</c:v>
                </c:pt>
                <c:pt idx="190">
                  <c:v>4.4552427184465809E-2</c:v>
                </c:pt>
                <c:pt idx="191">
                  <c:v>4.4552427184465809E-2</c:v>
                </c:pt>
                <c:pt idx="192">
                  <c:v>4.4552427184465809E-2</c:v>
                </c:pt>
                <c:pt idx="193">
                  <c:v>4.4552427184465809E-2</c:v>
                </c:pt>
                <c:pt idx="194">
                  <c:v>4.4552427184465809E-2</c:v>
                </c:pt>
                <c:pt idx="195">
                  <c:v>4.4552427184465809E-2</c:v>
                </c:pt>
                <c:pt idx="196">
                  <c:v>4.4552427184465809E-2</c:v>
                </c:pt>
                <c:pt idx="197">
                  <c:v>4.4552427184465809E-2</c:v>
                </c:pt>
                <c:pt idx="198">
                  <c:v>4.4552427184465809E-2</c:v>
                </c:pt>
                <c:pt idx="199">
                  <c:v>4.4552427184465809E-2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SPC!$BD$59</c:f>
              <c:strCache>
                <c:ptCount val="1"/>
                <c:pt idx="0">
                  <c:v>1 sigma UCL</c:v>
                </c:pt>
              </c:strCache>
            </c:strRef>
          </c:tx>
          <c:spPr>
            <a:ln w="9525" cap="rnd">
              <a:solidFill>
                <a:schemeClr val="tx1">
                  <a:lumMod val="50000"/>
                  <a:lumOff val="50000"/>
                </a:schemeClr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SPC!$BD$60:$BD$259</c:f>
              <c:numCache>
                <c:formatCode>0.00</c:formatCode>
                <c:ptCount val="200"/>
                <c:pt idx="0">
                  <c:v>2.2276213592232905E-2</c:v>
                </c:pt>
                <c:pt idx="1">
                  <c:v>2.2276213592232905E-2</c:v>
                </c:pt>
                <c:pt idx="2">
                  <c:v>2.2276213592232905E-2</c:v>
                </c:pt>
                <c:pt idx="3">
                  <c:v>2.2276213592232905E-2</c:v>
                </c:pt>
                <c:pt idx="4">
                  <c:v>2.2276213592232905E-2</c:v>
                </c:pt>
                <c:pt idx="5">
                  <c:v>2.2276213592232905E-2</c:v>
                </c:pt>
                <c:pt idx="6">
                  <c:v>2.2276213592232905E-2</c:v>
                </c:pt>
                <c:pt idx="7">
                  <c:v>2.2276213592232905E-2</c:v>
                </c:pt>
                <c:pt idx="8">
                  <c:v>2.2276213592232905E-2</c:v>
                </c:pt>
                <c:pt idx="9">
                  <c:v>2.2276213592232905E-2</c:v>
                </c:pt>
                <c:pt idx="10">
                  <c:v>2.2276213592232905E-2</c:v>
                </c:pt>
                <c:pt idx="11">
                  <c:v>2.2276213592232905E-2</c:v>
                </c:pt>
                <c:pt idx="12">
                  <c:v>2.2276213592232905E-2</c:v>
                </c:pt>
                <c:pt idx="13">
                  <c:v>2.2276213592232905E-2</c:v>
                </c:pt>
                <c:pt idx="14">
                  <c:v>2.2276213592232905E-2</c:v>
                </c:pt>
                <c:pt idx="15">
                  <c:v>2.2276213592232905E-2</c:v>
                </c:pt>
                <c:pt idx="16">
                  <c:v>2.2276213592232905E-2</c:v>
                </c:pt>
                <c:pt idx="17">
                  <c:v>2.2276213592232905E-2</c:v>
                </c:pt>
                <c:pt idx="18">
                  <c:v>2.2276213592232905E-2</c:v>
                </c:pt>
                <c:pt idx="19">
                  <c:v>2.2276213592232905E-2</c:v>
                </c:pt>
                <c:pt idx="20">
                  <c:v>2.2276213592232905E-2</c:v>
                </c:pt>
                <c:pt idx="21">
                  <c:v>2.2276213592232905E-2</c:v>
                </c:pt>
                <c:pt idx="22">
                  <c:v>2.2276213592232905E-2</c:v>
                </c:pt>
                <c:pt idx="23">
                  <c:v>2.2276213592232905E-2</c:v>
                </c:pt>
                <c:pt idx="24">
                  <c:v>2.2276213592232905E-2</c:v>
                </c:pt>
                <c:pt idx="25">
                  <c:v>2.2276213592232905E-2</c:v>
                </c:pt>
                <c:pt idx="26">
                  <c:v>2.2276213592232905E-2</c:v>
                </c:pt>
                <c:pt idx="27">
                  <c:v>2.2276213592232905E-2</c:v>
                </c:pt>
                <c:pt idx="28">
                  <c:v>2.2276213592232905E-2</c:v>
                </c:pt>
                <c:pt idx="29">
                  <c:v>2.2276213592232905E-2</c:v>
                </c:pt>
                <c:pt idx="30">
                  <c:v>2.2276213592232905E-2</c:v>
                </c:pt>
                <c:pt idx="31">
                  <c:v>2.2276213592232905E-2</c:v>
                </c:pt>
                <c:pt idx="32">
                  <c:v>2.2276213592232905E-2</c:v>
                </c:pt>
                <c:pt idx="33">
                  <c:v>2.2276213592232905E-2</c:v>
                </c:pt>
                <c:pt idx="34">
                  <c:v>2.2276213592232905E-2</c:v>
                </c:pt>
                <c:pt idx="35">
                  <c:v>2.2276213592232905E-2</c:v>
                </c:pt>
                <c:pt idx="36">
                  <c:v>2.2276213592232905E-2</c:v>
                </c:pt>
                <c:pt idx="37">
                  <c:v>2.2276213592232905E-2</c:v>
                </c:pt>
                <c:pt idx="38">
                  <c:v>2.2276213592232905E-2</c:v>
                </c:pt>
                <c:pt idx="39">
                  <c:v>2.2276213592232905E-2</c:v>
                </c:pt>
                <c:pt idx="40">
                  <c:v>2.2276213592232905E-2</c:v>
                </c:pt>
                <c:pt idx="41">
                  <c:v>2.2276213592232905E-2</c:v>
                </c:pt>
                <c:pt idx="42">
                  <c:v>2.2276213592232905E-2</c:v>
                </c:pt>
                <c:pt idx="43">
                  <c:v>2.2276213592232905E-2</c:v>
                </c:pt>
                <c:pt idx="44">
                  <c:v>2.2276213592232905E-2</c:v>
                </c:pt>
                <c:pt idx="45">
                  <c:v>2.2276213592232905E-2</c:v>
                </c:pt>
                <c:pt idx="46">
                  <c:v>2.2276213592232905E-2</c:v>
                </c:pt>
                <c:pt idx="47">
                  <c:v>2.2276213592232905E-2</c:v>
                </c:pt>
                <c:pt idx="48">
                  <c:v>2.2276213592232905E-2</c:v>
                </c:pt>
                <c:pt idx="49">
                  <c:v>2.2276213592232905E-2</c:v>
                </c:pt>
                <c:pt idx="50">
                  <c:v>2.2276213592232905E-2</c:v>
                </c:pt>
                <c:pt idx="51">
                  <c:v>2.2276213592232905E-2</c:v>
                </c:pt>
                <c:pt idx="52">
                  <c:v>2.2276213592232905E-2</c:v>
                </c:pt>
                <c:pt idx="53">
                  <c:v>2.2276213592232905E-2</c:v>
                </c:pt>
                <c:pt idx="54">
                  <c:v>2.2276213592232905E-2</c:v>
                </c:pt>
                <c:pt idx="55">
                  <c:v>2.2276213592232905E-2</c:v>
                </c:pt>
                <c:pt idx="56">
                  <c:v>2.2276213592232905E-2</c:v>
                </c:pt>
                <c:pt idx="57">
                  <c:v>2.2276213592232905E-2</c:v>
                </c:pt>
                <c:pt idx="58">
                  <c:v>2.2276213592232905E-2</c:v>
                </c:pt>
                <c:pt idx="59">
                  <c:v>2.2276213592232905E-2</c:v>
                </c:pt>
                <c:pt idx="60">
                  <c:v>2.2276213592232905E-2</c:v>
                </c:pt>
                <c:pt idx="61">
                  <c:v>2.2276213592232905E-2</c:v>
                </c:pt>
                <c:pt idx="62">
                  <c:v>2.2276213592232905E-2</c:v>
                </c:pt>
                <c:pt idx="63">
                  <c:v>2.2276213592232905E-2</c:v>
                </c:pt>
                <c:pt idx="64">
                  <c:v>2.2276213592232905E-2</c:v>
                </c:pt>
                <c:pt idx="65">
                  <c:v>2.2276213592232905E-2</c:v>
                </c:pt>
                <c:pt idx="66">
                  <c:v>2.2276213592232905E-2</c:v>
                </c:pt>
                <c:pt idx="67">
                  <c:v>2.2276213592232905E-2</c:v>
                </c:pt>
                <c:pt idx="68">
                  <c:v>2.2276213592232905E-2</c:v>
                </c:pt>
                <c:pt idx="69">
                  <c:v>2.2276213592232905E-2</c:v>
                </c:pt>
                <c:pt idx="70">
                  <c:v>2.2276213592232905E-2</c:v>
                </c:pt>
                <c:pt idx="71">
                  <c:v>2.2276213592232905E-2</c:v>
                </c:pt>
                <c:pt idx="72">
                  <c:v>2.2276213592232905E-2</c:v>
                </c:pt>
                <c:pt idx="73">
                  <c:v>2.2276213592232905E-2</c:v>
                </c:pt>
                <c:pt idx="74">
                  <c:v>2.2276213592232905E-2</c:v>
                </c:pt>
                <c:pt idx="75">
                  <c:v>2.2276213592232905E-2</c:v>
                </c:pt>
                <c:pt idx="76">
                  <c:v>2.2276213592232905E-2</c:v>
                </c:pt>
                <c:pt idx="77">
                  <c:v>2.2276213592232905E-2</c:v>
                </c:pt>
                <c:pt idx="78">
                  <c:v>2.2276213592232905E-2</c:v>
                </c:pt>
                <c:pt idx="79">
                  <c:v>2.2276213592232905E-2</c:v>
                </c:pt>
                <c:pt idx="80">
                  <c:v>2.2276213592232905E-2</c:v>
                </c:pt>
                <c:pt idx="81">
                  <c:v>2.2276213592232905E-2</c:v>
                </c:pt>
                <c:pt idx="82">
                  <c:v>2.2276213592232905E-2</c:v>
                </c:pt>
                <c:pt idx="83">
                  <c:v>2.2276213592232905E-2</c:v>
                </c:pt>
                <c:pt idx="84">
                  <c:v>2.2276213592232905E-2</c:v>
                </c:pt>
                <c:pt idx="85">
                  <c:v>2.2276213592232905E-2</c:v>
                </c:pt>
                <c:pt idx="86">
                  <c:v>2.2276213592232905E-2</c:v>
                </c:pt>
                <c:pt idx="87">
                  <c:v>2.2276213592232905E-2</c:v>
                </c:pt>
                <c:pt idx="88">
                  <c:v>2.2276213592232905E-2</c:v>
                </c:pt>
                <c:pt idx="89">
                  <c:v>2.2276213592232905E-2</c:v>
                </c:pt>
                <c:pt idx="90">
                  <c:v>2.2276213592232905E-2</c:v>
                </c:pt>
                <c:pt idx="91">
                  <c:v>2.2276213592232905E-2</c:v>
                </c:pt>
                <c:pt idx="92">
                  <c:v>2.2276213592232905E-2</c:v>
                </c:pt>
                <c:pt idx="93">
                  <c:v>2.2276213592232905E-2</c:v>
                </c:pt>
                <c:pt idx="94">
                  <c:v>2.2276213592232905E-2</c:v>
                </c:pt>
                <c:pt idx="95">
                  <c:v>2.2276213592232905E-2</c:v>
                </c:pt>
                <c:pt idx="96">
                  <c:v>2.2276213592232905E-2</c:v>
                </c:pt>
                <c:pt idx="97">
                  <c:v>2.2276213592232905E-2</c:v>
                </c:pt>
                <c:pt idx="98">
                  <c:v>2.2276213592232905E-2</c:v>
                </c:pt>
                <c:pt idx="99">
                  <c:v>2.2276213592232905E-2</c:v>
                </c:pt>
                <c:pt idx="100">
                  <c:v>2.2276213592232905E-2</c:v>
                </c:pt>
                <c:pt idx="101">
                  <c:v>2.2276213592232905E-2</c:v>
                </c:pt>
                <c:pt idx="102">
                  <c:v>2.2276213592232905E-2</c:v>
                </c:pt>
                <c:pt idx="103">
                  <c:v>2.2276213592232905E-2</c:v>
                </c:pt>
                <c:pt idx="104">
                  <c:v>2.2276213592232905E-2</c:v>
                </c:pt>
                <c:pt idx="105">
                  <c:v>2.2276213592232905E-2</c:v>
                </c:pt>
                <c:pt idx="106">
                  <c:v>2.2276213592232905E-2</c:v>
                </c:pt>
                <c:pt idx="107">
                  <c:v>2.2276213592232905E-2</c:v>
                </c:pt>
                <c:pt idx="108">
                  <c:v>2.2276213592232905E-2</c:v>
                </c:pt>
                <c:pt idx="109">
                  <c:v>2.2276213592232905E-2</c:v>
                </c:pt>
                <c:pt idx="110">
                  <c:v>2.2276213592232905E-2</c:v>
                </c:pt>
                <c:pt idx="111">
                  <c:v>2.2276213592232905E-2</c:v>
                </c:pt>
                <c:pt idx="112">
                  <c:v>2.2276213592232905E-2</c:v>
                </c:pt>
                <c:pt idx="113">
                  <c:v>2.2276213592232905E-2</c:v>
                </c:pt>
                <c:pt idx="114">
                  <c:v>2.2276213592232905E-2</c:v>
                </c:pt>
                <c:pt idx="115">
                  <c:v>2.2276213592232905E-2</c:v>
                </c:pt>
                <c:pt idx="116">
                  <c:v>2.2276213592232905E-2</c:v>
                </c:pt>
                <c:pt idx="117">
                  <c:v>2.2276213592232905E-2</c:v>
                </c:pt>
                <c:pt idx="118">
                  <c:v>2.2276213592232905E-2</c:v>
                </c:pt>
                <c:pt idx="119">
                  <c:v>2.2276213592232905E-2</c:v>
                </c:pt>
                <c:pt idx="120">
                  <c:v>2.2276213592232905E-2</c:v>
                </c:pt>
                <c:pt idx="121">
                  <c:v>2.2276213592232905E-2</c:v>
                </c:pt>
                <c:pt idx="122">
                  <c:v>2.2276213592232905E-2</c:v>
                </c:pt>
                <c:pt idx="123">
                  <c:v>2.2276213592232905E-2</c:v>
                </c:pt>
                <c:pt idx="124">
                  <c:v>2.2276213592232905E-2</c:v>
                </c:pt>
                <c:pt idx="125">
                  <c:v>2.2276213592232905E-2</c:v>
                </c:pt>
                <c:pt idx="126">
                  <c:v>2.2276213592232905E-2</c:v>
                </c:pt>
                <c:pt idx="127">
                  <c:v>2.2276213592232905E-2</c:v>
                </c:pt>
                <c:pt idx="128">
                  <c:v>2.2276213592232905E-2</c:v>
                </c:pt>
                <c:pt idx="129">
                  <c:v>2.2276213592232905E-2</c:v>
                </c:pt>
                <c:pt idx="130">
                  <c:v>2.2276213592232905E-2</c:v>
                </c:pt>
                <c:pt idx="131">
                  <c:v>2.2276213592232905E-2</c:v>
                </c:pt>
                <c:pt idx="132">
                  <c:v>2.2276213592232905E-2</c:v>
                </c:pt>
                <c:pt idx="133">
                  <c:v>2.2276213592232905E-2</c:v>
                </c:pt>
                <c:pt idx="134">
                  <c:v>2.2276213592232905E-2</c:v>
                </c:pt>
                <c:pt idx="135">
                  <c:v>2.2276213592232905E-2</c:v>
                </c:pt>
                <c:pt idx="136">
                  <c:v>2.2276213592232905E-2</c:v>
                </c:pt>
                <c:pt idx="137">
                  <c:v>2.2276213592232905E-2</c:v>
                </c:pt>
                <c:pt idx="138">
                  <c:v>2.2276213592232905E-2</c:v>
                </c:pt>
                <c:pt idx="139">
                  <c:v>2.2276213592232905E-2</c:v>
                </c:pt>
                <c:pt idx="140">
                  <c:v>2.2276213592232905E-2</c:v>
                </c:pt>
                <c:pt idx="141">
                  <c:v>2.2276213592232905E-2</c:v>
                </c:pt>
                <c:pt idx="142">
                  <c:v>2.2276213592232905E-2</c:v>
                </c:pt>
                <c:pt idx="143">
                  <c:v>2.2276213592232905E-2</c:v>
                </c:pt>
                <c:pt idx="144">
                  <c:v>2.2276213592232905E-2</c:v>
                </c:pt>
                <c:pt idx="145">
                  <c:v>2.2276213592232905E-2</c:v>
                </c:pt>
                <c:pt idx="146">
                  <c:v>2.2276213592232905E-2</c:v>
                </c:pt>
                <c:pt idx="147">
                  <c:v>2.2276213592232905E-2</c:v>
                </c:pt>
                <c:pt idx="148">
                  <c:v>2.2276213592232905E-2</c:v>
                </c:pt>
                <c:pt idx="149">
                  <c:v>2.2276213592232905E-2</c:v>
                </c:pt>
                <c:pt idx="150">
                  <c:v>2.2276213592232905E-2</c:v>
                </c:pt>
                <c:pt idx="151">
                  <c:v>2.2276213592232905E-2</c:v>
                </c:pt>
                <c:pt idx="152">
                  <c:v>2.2276213592232905E-2</c:v>
                </c:pt>
                <c:pt idx="153">
                  <c:v>2.2276213592232905E-2</c:v>
                </c:pt>
                <c:pt idx="154">
                  <c:v>2.2276213592232905E-2</c:v>
                </c:pt>
                <c:pt idx="155">
                  <c:v>2.2276213592232905E-2</c:v>
                </c:pt>
                <c:pt idx="156">
                  <c:v>2.2276213592232905E-2</c:v>
                </c:pt>
                <c:pt idx="157">
                  <c:v>2.2276213592232905E-2</c:v>
                </c:pt>
                <c:pt idx="158">
                  <c:v>2.2276213592232905E-2</c:v>
                </c:pt>
                <c:pt idx="159">
                  <c:v>2.2276213592232905E-2</c:v>
                </c:pt>
                <c:pt idx="160">
                  <c:v>2.2276213592232905E-2</c:v>
                </c:pt>
                <c:pt idx="161">
                  <c:v>2.2276213592232905E-2</c:v>
                </c:pt>
                <c:pt idx="162">
                  <c:v>2.2276213592232905E-2</c:v>
                </c:pt>
                <c:pt idx="163">
                  <c:v>2.2276213592232905E-2</c:v>
                </c:pt>
                <c:pt idx="164">
                  <c:v>2.2276213592232905E-2</c:v>
                </c:pt>
                <c:pt idx="165">
                  <c:v>2.2276213592232905E-2</c:v>
                </c:pt>
                <c:pt idx="166">
                  <c:v>2.2276213592232905E-2</c:v>
                </c:pt>
                <c:pt idx="167">
                  <c:v>2.2276213592232905E-2</c:v>
                </c:pt>
                <c:pt idx="168">
                  <c:v>2.2276213592232905E-2</c:v>
                </c:pt>
                <c:pt idx="169">
                  <c:v>2.2276213592232905E-2</c:v>
                </c:pt>
                <c:pt idx="170">
                  <c:v>2.2276213592232905E-2</c:v>
                </c:pt>
                <c:pt idx="171">
                  <c:v>2.2276213592232905E-2</c:v>
                </c:pt>
                <c:pt idx="172">
                  <c:v>2.2276213592232905E-2</c:v>
                </c:pt>
                <c:pt idx="173">
                  <c:v>2.2276213592232905E-2</c:v>
                </c:pt>
                <c:pt idx="174">
                  <c:v>2.2276213592232905E-2</c:v>
                </c:pt>
                <c:pt idx="175">
                  <c:v>2.2276213592232905E-2</c:v>
                </c:pt>
                <c:pt idx="176">
                  <c:v>2.2276213592232905E-2</c:v>
                </c:pt>
                <c:pt idx="177">
                  <c:v>2.2276213592232905E-2</c:v>
                </c:pt>
                <c:pt idx="178">
                  <c:v>2.2276213592232905E-2</c:v>
                </c:pt>
                <c:pt idx="179">
                  <c:v>2.2276213592232905E-2</c:v>
                </c:pt>
                <c:pt idx="180">
                  <c:v>2.2276213592232905E-2</c:v>
                </c:pt>
                <c:pt idx="181">
                  <c:v>2.2276213592232905E-2</c:v>
                </c:pt>
                <c:pt idx="182">
                  <c:v>2.2276213592232905E-2</c:v>
                </c:pt>
                <c:pt idx="183">
                  <c:v>2.2276213592232905E-2</c:v>
                </c:pt>
                <c:pt idx="184">
                  <c:v>2.2276213592232905E-2</c:v>
                </c:pt>
                <c:pt idx="185">
                  <c:v>2.2276213592232905E-2</c:v>
                </c:pt>
                <c:pt idx="186">
                  <c:v>2.2276213592232905E-2</c:v>
                </c:pt>
                <c:pt idx="187">
                  <c:v>2.2276213592232905E-2</c:v>
                </c:pt>
                <c:pt idx="188">
                  <c:v>2.2276213592232905E-2</c:v>
                </c:pt>
                <c:pt idx="189">
                  <c:v>2.2276213592232905E-2</c:v>
                </c:pt>
                <c:pt idx="190">
                  <c:v>2.2276213592232905E-2</c:v>
                </c:pt>
                <c:pt idx="191">
                  <c:v>2.2276213592232905E-2</c:v>
                </c:pt>
                <c:pt idx="192">
                  <c:v>2.2276213592232905E-2</c:v>
                </c:pt>
                <c:pt idx="193">
                  <c:v>2.2276213592232905E-2</c:v>
                </c:pt>
                <c:pt idx="194">
                  <c:v>2.2276213592232905E-2</c:v>
                </c:pt>
                <c:pt idx="195">
                  <c:v>2.2276213592232905E-2</c:v>
                </c:pt>
                <c:pt idx="196">
                  <c:v>2.2276213592232905E-2</c:v>
                </c:pt>
                <c:pt idx="197">
                  <c:v>2.2276213592232905E-2</c:v>
                </c:pt>
                <c:pt idx="198">
                  <c:v>2.2276213592232905E-2</c:v>
                </c:pt>
                <c:pt idx="199">
                  <c:v>2.2276213592232905E-2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SPC!$BE$59</c:f>
              <c:strCache>
                <c:ptCount val="1"/>
                <c:pt idx="0">
                  <c:v>1 point outside control limit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val>
            <c:numRef>
              <c:f>SPC!$BE$60:$BE$259</c:f>
              <c:numCache>
                <c:formatCode>0.00</c:formatCode>
                <c:ptCount val="2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7.0000000000000284E-2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8.9999999999999858E-2</c:v>
                </c:pt>
                <c:pt idx="74">
                  <c:v>8.9999999999999858E-2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632232"/>
        <c:axId val="55257736"/>
      </c:lineChart>
      <c:catAx>
        <c:axId val="177632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57736"/>
        <c:crosses val="autoZero"/>
        <c:auto val="1"/>
        <c:lblAlgn val="ctr"/>
        <c:lblOffset val="100"/>
        <c:tickMarkSkip val="5"/>
        <c:noMultiLvlLbl val="0"/>
      </c:catAx>
      <c:valAx>
        <c:axId val="5525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32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588385984335244E-2"/>
          <c:y val="0.89409667541557303"/>
          <c:w val="0.97265485727705547"/>
          <c:h val="9.1148153176358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85722</xdr:colOff>
      <xdr:row>10</xdr:row>
      <xdr:rowOff>181181</xdr:rowOff>
    </xdr:from>
    <xdr:to>
      <xdr:col>22</xdr:col>
      <xdr:colOff>476249</xdr:colOff>
      <xdr:row>27</xdr:row>
      <xdr:rowOff>132523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73714</xdr:colOff>
      <xdr:row>27</xdr:row>
      <xdr:rowOff>185530</xdr:rowOff>
    </xdr:from>
    <xdr:to>
      <xdr:col>22</xdr:col>
      <xdr:colOff>464241</xdr:colOff>
      <xdr:row>42</xdr:row>
      <xdr:rowOff>16565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259"/>
  <sheetViews>
    <sheetView tabSelected="1" zoomScale="115" zoomScaleNormal="115" workbookViewId="0">
      <selection activeCell="AS59" sqref="AS59"/>
    </sheetView>
  </sheetViews>
  <sheetFormatPr defaultRowHeight="15" x14ac:dyDescent="0.25"/>
  <cols>
    <col min="1" max="1" width="1" style="1" customWidth="1"/>
    <col min="2" max="3" width="0.85546875" style="1" customWidth="1"/>
    <col min="4" max="19" width="7.5703125" style="1" customWidth="1"/>
    <col min="20" max="16384" width="9.140625" style="1"/>
  </cols>
  <sheetData>
    <row r="1" spans="2:23" ht="15.75" thickBot="1" x14ac:dyDescent="0.3"/>
    <row r="2" spans="2:23" ht="27.75" thickBot="1" x14ac:dyDescent="0.3">
      <c r="B2" s="22" t="s">
        <v>15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/>
    </row>
    <row r="4" spans="2:23" ht="19.5" x14ac:dyDescent="0.35">
      <c r="B4" s="10" t="s">
        <v>47</v>
      </c>
      <c r="C4" s="11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2:23" x14ac:dyDescent="0.25">
      <c r="C5" s="9"/>
    </row>
    <row r="6" spans="2:23" x14ac:dyDescent="0.25">
      <c r="C6" s="9"/>
      <c r="D6" s="44" t="s">
        <v>43</v>
      </c>
      <c r="E6" s="45"/>
      <c r="F6" s="45"/>
      <c r="G6" s="46"/>
      <c r="I6" s="44" t="s">
        <v>37</v>
      </c>
      <c r="J6" s="45"/>
      <c r="K6" s="45"/>
      <c r="L6" s="45"/>
      <c r="M6" s="46"/>
      <c r="Q6" s="40" t="s">
        <v>43</v>
      </c>
      <c r="R6" s="40"/>
      <c r="S6" s="47" t="s">
        <v>42</v>
      </c>
      <c r="U6" s="44" t="s">
        <v>42</v>
      </c>
      <c r="V6" s="46"/>
    </row>
    <row r="7" spans="2:23" x14ac:dyDescent="0.25">
      <c r="C7" s="9"/>
      <c r="D7" s="25" t="s">
        <v>28</v>
      </c>
      <c r="E7" s="25"/>
      <c r="F7" s="25"/>
      <c r="G7" s="26">
        <f>STDEV(AF60:AF259)</f>
        <v>2.1535473193683902E-2</v>
      </c>
      <c r="H7" s="30"/>
      <c r="I7" s="27" t="s">
        <v>14</v>
      </c>
      <c r="J7" s="28"/>
      <c r="K7" s="28"/>
      <c r="L7" s="29"/>
      <c r="M7" s="31">
        <f>COUNT(AG60:AG259)</f>
        <v>104</v>
      </c>
      <c r="Q7" s="37" t="s">
        <v>35</v>
      </c>
      <c r="R7" s="37" t="s">
        <v>36</v>
      </c>
      <c r="S7" s="48"/>
      <c r="U7" s="38" t="s">
        <v>19</v>
      </c>
      <c r="V7" s="26">
        <f>AH57</f>
        <v>2.0436893203883397E-2</v>
      </c>
    </row>
    <row r="8" spans="2:23" x14ac:dyDescent="0.25">
      <c r="C8" s="9"/>
      <c r="D8" s="25" t="s">
        <v>27</v>
      </c>
      <c r="E8" s="25"/>
      <c r="F8" s="25"/>
      <c r="G8" s="26">
        <f>AVERAGE(AF60:AF259)</f>
        <v>28.004759615384621</v>
      </c>
      <c r="H8" s="30"/>
      <c r="I8" s="27" t="s">
        <v>12</v>
      </c>
      <c r="J8" s="28"/>
      <c r="K8" s="28"/>
      <c r="L8" s="29"/>
      <c r="M8" s="32">
        <f>(G47-E47)/(6*G7)</f>
        <v>1.5478338011681154</v>
      </c>
      <c r="O8" s="36" t="s">
        <v>24</v>
      </c>
      <c r="P8" s="36"/>
      <c r="Q8" s="41">
        <f>$G$8+(1/3)*($G$9-$G$8)</f>
        <v>28.022880327358731</v>
      </c>
      <c r="R8" s="41">
        <f>$G$8-(1/3)*($G$9-$G$8)</f>
        <v>27.986638903410512</v>
      </c>
      <c r="S8" s="41">
        <f>V8*1/3</f>
        <v>2.2276213592232905E-2</v>
      </c>
      <c r="U8" s="42" t="s">
        <v>44</v>
      </c>
      <c r="V8" s="41">
        <f>V7*3.27</f>
        <v>6.6828640776698714E-2</v>
      </c>
    </row>
    <row r="9" spans="2:23" x14ac:dyDescent="0.25">
      <c r="C9" s="9"/>
      <c r="D9" s="25" t="s">
        <v>4</v>
      </c>
      <c r="E9" s="25"/>
      <c r="F9" s="25"/>
      <c r="G9" s="26">
        <f>G8+2.66*V7</f>
        <v>28.05912175130695</v>
      </c>
      <c r="H9" s="30"/>
      <c r="I9" s="27" t="s">
        <v>13</v>
      </c>
      <c r="J9" s="28"/>
      <c r="K9" s="28"/>
      <c r="L9" s="29"/>
      <c r="M9" s="33">
        <f>MIN((G47-G8)/(3*G7),(G8-E47)/(3*G7))</f>
        <v>1.4741628654393479</v>
      </c>
      <c r="O9" s="38" t="s">
        <v>25</v>
      </c>
      <c r="P9" s="39"/>
      <c r="Q9" s="41">
        <f>$G$8+(2/3)*($G$9-$G$8)</f>
        <v>28.041001039332841</v>
      </c>
      <c r="R9" s="41">
        <f>$G$8-(2/3)*($G$9-$G$8)</f>
        <v>27.968518191436402</v>
      </c>
      <c r="S9" s="41">
        <f>V8*2/3</f>
        <v>4.4552427184465809E-2</v>
      </c>
    </row>
    <row r="10" spans="2:23" x14ac:dyDescent="0.25">
      <c r="C10" s="9"/>
      <c r="D10" s="25" t="s">
        <v>5</v>
      </c>
      <c r="E10" s="25"/>
      <c r="F10" s="25"/>
      <c r="G10" s="26">
        <f>G8-2.66*V7</f>
        <v>27.950397479462293</v>
      </c>
      <c r="H10" s="30"/>
      <c r="O10" s="42" t="s">
        <v>26</v>
      </c>
      <c r="P10" s="43"/>
      <c r="Q10" s="41">
        <f>$G$9</f>
        <v>28.05912175130695</v>
      </c>
      <c r="R10" s="41">
        <f>G10</f>
        <v>27.950397479462293</v>
      </c>
      <c r="S10" s="41">
        <f>V8</f>
        <v>6.6828640776698714E-2</v>
      </c>
    </row>
    <row r="11" spans="2:23" x14ac:dyDescent="0.25">
      <c r="C11" s="9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23" x14ac:dyDescent="0.25">
      <c r="C12" s="9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23" x14ac:dyDescent="0.25">
      <c r="C13" s="9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23" x14ac:dyDescent="0.25">
      <c r="C14" s="9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23" x14ac:dyDescent="0.25">
      <c r="C15" s="9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2:23" x14ac:dyDescent="0.25"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3:13" x14ac:dyDescent="0.25">
      <c r="C17" s="9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3:13" x14ac:dyDescent="0.25">
      <c r="C18" s="9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3:13" x14ac:dyDescent="0.25">
      <c r="C19" s="9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3:13" x14ac:dyDescent="0.25">
      <c r="C20" s="9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3:13" x14ac:dyDescent="0.25">
      <c r="C21" s="9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3:13" x14ac:dyDescent="0.25">
      <c r="C22" s="9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3:13" x14ac:dyDescent="0.25">
      <c r="C23" s="9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3:13" x14ac:dyDescent="0.25">
      <c r="C24" s="9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3:13" x14ac:dyDescent="0.25">
      <c r="C25" s="9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3:13" x14ac:dyDescent="0.25"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3:13" x14ac:dyDescent="0.25">
      <c r="C27" s="9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3:13" x14ac:dyDescent="0.25">
      <c r="C28" s="9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3:13" x14ac:dyDescent="0.25">
      <c r="C29" s="9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3:13" x14ac:dyDescent="0.25">
      <c r="C30" s="9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3:13" x14ac:dyDescent="0.25">
      <c r="C31" s="9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3:13" x14ac:dyDescent="0.25">
      <c r="C32" s="9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23" x14ac:dyDescent="0.25">
      <c r="C33" s="9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23" x14ac:dyDescent="0.25">
      <c r="C34" s="9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23" x14ac:dyDescent="0.25">
      <c r="C35" s="9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23" x14ac:dyDescent="0.25">
      <c r="C36" s="9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23" x14ac:dyDescent="0.25">
      <c r="C37" s="9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23" x14ac:dyDescent="0.25">
      <c r="C38" s="9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23" x14ac:dyDescent="0.25">
      <c r="C39" s="9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23" x14ac:dyDescent="0.25">
      <c r="C40" s="9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23" x14ac:dyDescent="0.25">
      <c r="C41" s="9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23" x14ac:dyDescent="0.25">
      <c r="C42" s="9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23" x14ac:dyDescent="0.25"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2:23" ht="19.5" x14ac:dyDescent="0.35">
      <c r="B44" s="10" t="s">
        <v>0</v>
      </c>
      <c r="C44" s="11"/>
      <c r="D44" s="12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ht="15.75" thickBot="1" x14ac:dyDescent="0.3">
      <c r="C45" s="14"/>
    </row>
    <row r="46" spans="2:23" x14ac:dyDescent="0.25">
      <c r="C46" s="14"/>
      <c r="D46" s="49" t="s">
        <v>3</v>
      </c>
      <c r="E46" s="50">
        <v>28</v>
      </c>
      <c r="F46" s="50">
        <v>-0.1</v>
      </c>
      <c r="G46" s="51">
        <v>0.1</v>
      </c>
    </row>
    <row r="47" spans="2:23" ht="15.75" thickBot="1" x14ac:dyDescent="0.3">
      <c r="C47" s="14"/>
      <c r="D47" s="52" t="s">
        <v>1</v>
      </c>
      <c r="E47" s="53">
        <f>E46+F46</f>
        <v>27.9</v>
      </c>
      <c r="F47" s="54" t="s">
        <v>2</v>
      </c>
      <c r="G47" s="55">
        <f>E46+G46</f>
        <v>28.1</v>
      </c>
    </row>
    <row r="48" spans="2:23" x14ac:dyDescent="0.25">
      <c r="C48" s="14"/>
      <c r="D48" s="2"/>
      <c r="E48" s="2"/>
      <c r="F48" s="2"/>
      <c r="G48" s="2"/>
    </row>
    <row r="50" spans="1:57" ht="19.5" x14ac:dyDescent="0.35">
      <c r="B50" s="10" t="s">
        <v>16</v>
      </c>
      <c r="C50" s="11"/>
      <c r="D50" s="12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57" ht="18.75" x14ac:dyDescent="0.3">
      <c r="A51" s="18"/>
      <c r="B51" s="19"/>
      <c r="C51" s="20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1:57" x14ac:dyDescent="0.25">
      <c r="C52" s="9"/>
      <c r="D52" s="16">
        <v>1</v>
      </c>
      <c r="E52" s="17">
        <v>28</v>
      </c>
      <c r="F52" s="16">
        <v>26</v>
      </c>
      <c r="G52" s="17">
        <v>28.01</v>
      </c>
      <c r="H52" s="16">
        <v>51</v>
      </c>
      <c r="I52" s="17">
        <v>27.99</v>
      </c>
      <c r="J52" s="16">
        <v>76</v>
      </c>
      <c r="K52" s="17">
        <v>27.99</v>
      </c>
      <c r="L52" s="16">
        <v>101</v>
      </c>
      <c r="M52" s="17">
        <v>27.975000000000001</v>
      </c>
      <c r="N52" s="16">
        <v>126</v>
      </c>
      <c r="O52" s="17"/>
      <c r="P52" s="16">
        <v>151</v>
      </c>
      <c r="Q52" s="17"/>
      <c r="R52" s="16">
        <v>176</v>
      </c>
      <c r="S52" s="17"/>
    </row>
    <row r="53" spans="1:57" x14ac:dyDescent="0.25">
      <c r="C53" s="9"/>
      <c r="D53" s="16">
        <v>2</v>
      </c>
      <c r="E53" s="17">
        <v>28.01</v>
      </c>
      <c r="F53" s="16">
        <v>27</v>
      </c>
      <c r="G53" s="17">
        <v>27.99</v>
      </c>
      <c r="H53" s="16">
        <v>52</v>
      </c>
      <c r="I53" s="17">
        <v>28.02</v>
      </c>
      <c r="J53" s="16">
        <v>77</v>
      </c>
      <c r="K53" s="17">
        <v>28.01</v>
      </c>
      <c r="L53" s="16">
        <v>102</v>
      </c>
      <c r="M53" s="17">
        <v>27.975000000000001</v>
      </c>
      <c r="N53" s="16">
        <v>127</v>
      </c>
      <c r="O53" s="17"/>
      <c r="P53" s="16">
        <v>152</v>
      </c>
      <c r="Q53" s="17"/>
      <c r="R53" s="16">
        <v>177</v>
      </c>
      <c r="S53" s="17"/>
    </row>
    <row r="54" spans="1:57" x14ac:dyDescent="0.25">
      <c r="C54" s="9"/>
      <c r="D54" s="16">
        <v>3</v>
      </c>
      <c r="E54" s="17">
        <v>28.02</v>
      </c>
      <c r="F54" s="16">
        <v>28</v>
      </c>
      <c r="G54" s="17">
        <v>28.02</v>
      </c>
      <c r="H54" s="16">
        <v>53</v>
      </c>
      <c r="I54" s="17">
        <v>28.02</v>
      </c>
      <c r="J54" s="16">
        <v>78</v>
      </c>
      <c r="K54" s="17">
        <v>28.02</v>
      </c>
      <c r="L54" s="16">
        <v>103</v>
      </c>
      <c r="M54" s="17">
        <v>27.975000000000001</v>
      </c>
      <c r="N54" s="16">
        <v>128</v>
      </c>
      <c r="O54" s="17"/>
      <c r="P54" s="16">
        <v>153</v>
      </c>
      <c r="Q54" s="17"/>
      <c r="R54" s="16">
        <v>178</v>
      </c>
      <c r="S54" s="17"/>
    </row>
    <row r="55" spans="1:57" x14ac:dyDescent="0.25">
      <c r="C55" s="9"/>
      <c r="D55" s="16">
        <v>4</v>
      </c>
      <c r="E55" s="17">
        <v>27.99</v>
      </c>
      <c r="F55" s="16">
        <v>29</v>
      </c>
      <c r="G55" s="17">
        <v>27.98</v>
      </c>
      <c r="H55" s="16">
        <v>54</v>
      </c>
      <c r="I55" s="17">
        <v>28.02</v>
      </c>
      <c r="J55" s="16">
        <v>79</v>
      </c>
      <c r="K55" s="17">
        <v>27.98</v>
      </c>
      <c r="L55" s="16">
        <v>104</v>
      </c>
      <c r="M55" s="17">
        <v>27.975000000000001</v>
      </c>
      <c r="N55" s="16">
        <v>129</v>
      </c>
      <c r="O55" s="17"/>
      <c r="P55" s="16">
        <v>154</v>
      </c>
      <c r="Q55" s="17"/>
      <c r="R55" s="16">
        <v>179</v>
      </c>
      <c r="S55" s="17"/>
    </row>
    <row r="56" spans="1:57" x14ac:dyDescent="0.25">
      <c r="C56" s="9"/>
      <c r="D56" s="16">
        <v>5</v>
      </c>
      <c r="E56" s="17">
        <v>28.02</v>
      </c>
      <c r="F56" s="16">
        <v>30</v>
      </c>
      <c r="G56" s="17">
        <v>27.99</v>
      </c>
      <c r="H56" s="16">
        <v>55</v>
      </c>
      <c r="I56" s="17">
        <v>28</v>
      </c>
      <c r="J56" s="16">
        <v>80</v>
      </c>
      <c r="K56" s="17">
        <v>28</v>
      </c>
      <c r="L56" s="16">
        <v>105</v>
      </c>
      <c r="M56" s="17"/>
      <c r="N56" s="16">
        <v>130</v>
      </c>
      <c r="O56" s="17"/>
      <c r="P56" s="16">
        <v>155</v>
      </c>
      <c r="Q56" s="17"/>
      <c r="R56" s="16">
        <v>180</v>
      </c>
      <c r="S56" s="17"/>
      <c r="AH56" s="15" t="s">
        <v>19</v>
      </c>
    </row>
    <row r="57" spans="1:57" x14ac:dyDescent="0.25">
      <c r="C57" s="9"/>
      <c r="D57" s="16">
        <v>6</v>
      </c>
      <c r="E57" s="17">
        <v>28</v>
      </c>
      <c r="F57" s="16">
        <v>31</v>
      </c>
      <c r="G57" s="17">
        <v>27.98</v>
      </c>
      <c r="H57" s="16">
        <v>56</v>
      </c>
      <c r="I57" s="17">
        <v>28.02</v>
      </c>
      <c r="J57" s="16">
        <v>81</v>
      </c>
      <c r="K57" s="17">
        <v>28.01</v>
      </c>
      <c r="L57" s="16">
        <v>106</v>
      </c>
      <c r="M57" s="17"/>
      <c r="N57" s="16">
        <v>131</v>
      </c>
      <c r="O57" s="17"/>
      <c r="P57" s="16">
        <v>156</v>
      </c>
      <c r="Q57" s="17"/>
      <c r="R57" s="16">
        <v>181</v>
      </c>
      <c r="S57" s="17"/>
      <c r="AH57" s="4">
        <f>AVERAGE(AH61:AH259)</f>
        <v>2.0436893203883397E-2</v>
      </c>
    </row>
    <row r="58" spans="1:57" x14ac:dyDescent="0.25">
      <c r="C58" s="9"/>
      <c r="D58" s="16">
        <v>7</v>
      </c>
      <c r="E58" s="17">
        <v>28.02</v>
      </c>
      <c r="F58" s="16">
        <v>32</v>
      </c>
      <c r="G58" s="17">
        <v>27.99</v>
      </c>
      <c r="H58" s="16">
        <v>57</v>
      </c>
      <c r="I58" s="17">
        <v>28</v>
      </c>
      <c r="J58" s="16">
        <v>82</v>
      </c>
      <c r="K58" s="17">
        <v>28.02</v>
      </c>
      <c r="L58" s="16">
        <v>107</v>
      </c>
      <c r="M58" s="17"/>
      <c r="N58" s="16">
        <v>132</v>
      </c>
      <c r="O58" s="17"/>
      <c r="P58" s="16">
        <v>157</v>
      </c>
      <c r="Q58" s="17"/>
      <c r="R58" s="16">
        <v>182</v>
      </c>
      <c r="S58" s="17"/>
      <c r="BB58" s="56" t="s">
        <v>42</v>
      </c>
      <c r="BC58" s="57"/>
      <c r="BD58" s="57"/>
      <c r="BE58" s="57"/>
    </row>
    <row r="59" spans="1:57" s="18" customFormat="1" ht="12" customHeight="1" x14ac:dyDescent="0.25">
      <c r="A59" s="1"/>
      <c r="B59" s="1"/>
      <c r="C59" s="9"/>
      <c r="D59" s="16">
        <v>8</v>
      </c>
      <c r="E59" s="17">
        <v>28.02</v>
      </c>
      <c r="F59" s="16">
        <v>33</v>
      </c>
      <c r="G59" s="17">
        <v>27.98</v>
      </c>
      <c r="H59" s="16">
        <v>58</v>
      </c>
      <c r="I59" s="17">
        <v>28.02</v>
      </c>
      <c r="J59" s="16">
        <v>83</v>
      </c>
      <c r="K59" s="17">
        <v>28</v>
      </c>
      <c r="L59" s="16">
        <v>108</v>
      </c>
      <c r="M59" s="17"/>
      <c r="N59" s="16">
        <v>133</v>
      </c>
      <c r="O59" s="17"/>
      <c r="P59" s="16">
        <v>158</v>
      </c>
      <c r="Q59" s="17"/>
      <c r="R59" s="16">
        <v>183</v>
      </c>
      <c r="S59" s="17"/>
      <c r="T59" s="1"/>
      <c r="U59" s="1"/>
      <c r="V59" s="1"/>
      <c r="W59" s="1"/>
      <c r="AD59" s="21"/>
      <c r="AE59" s="35" t="s">
        <v>17</v>
      </c>
      <c r="AF59" s="35" t="s">
        <v>18</v>
      </c>
      <c r="AG59" s="35" t="s">
        <v>11</v>
      </c>
      <c r="AH59" s="35" t="s">
        <v>20</v>
      </c>
      <c r="AI59" s="34" t="s">
        <v>31</v>
      </c>
      <c r="AJ59" s="34" t="s">
        <v>32</v>
      </c>
      <c r="AK59" s="34" t="s">
        <v>33</v>
      </c>
      <c r="AL59" s="34" t="s">
        <v>34</v>
      </c>
      <c r="AM59" s="35" t="s">
        <v>6</v>
      </c>
      <c r="AN59" s="35" t="s">
        <v>3</v>
      </c>
      <c r="AO59" s="35" t="s">
        <v>8</v>
      </c>
      <c r="AP59" s="35" t="s">
        <v>7</v>
      </c>
      <c r="AQ59" s="35" t="s">
        <v>9</v>
      </c>
      <c r="AR59" s="35" t="s">
        <v>10</v>
      </c>
      <c r="AS59" s="34" t="s">
        <v>21</v>
      </c>
      <c r="AT59" s="34" t="s">
        <v>29</v>
      </c>
      <c r="AU59" s="34" t="s">
        <v>30</v>
      </c>
      <c r="AV59" s="34" t="s">
        <v>22</v>
      </c>
      <c r="AW59" s="34" t="s">
        <v>40</v>
      </c>
      <c r="AX59" s="34" t="s">
        <v>41</v>
      </c>
      <c r="AY59" s="34" t="s">
        <v>23</v>
      </c>
      <c r="AZ59" s="34" t="s">
        <v>38</v>
      </c>
      <c r="BA59" s="34" t="s">
        <v>39</v>
      </c>
      <c r="BB59" s="34" t="s">
        <v>8</v>
      </c>
      <c r="BC59" s="34" t="s">
        <v>45</v>
      </c>
      <c r="BD59" s="34" t="s">
        <v>46</v>
      </c>
      <c r="BE59" s="34" t="s">
        <v>21</v>
      </c>
    </row>
    <row r="60" spans="1:57" x14ac:dyDescent="0.25">
      <c r="C60" s="9"/>
      <c r="D60" s="16">
        <v>9</v>
      </c>
      <c r="E60" s="17">
        <v>28.03</v>
      </c>
      <c r="F60" s="16">
        <v>34</v>
      </c>
      <c r="G60" s="17">
        <v>27.96</v>
      </c>
      <c r="H60" s="16">
        <v>59</v>
      </c>
      <c r="I60" s="17">
        <v>27.99</v>
      </c>
      <c r="J60" s="16">
        <v>84</v>
      </c>
      <c r="K60" s="17">
        <v>28.01</v>
      </c>
      <c r="L60" s="16">
        <v>109</v>
      </c>
      <c r="M60" s="17"/>
      <c r="N60" s="16">
        <v>134</v>
      </c>
      <c r="O60" s="17"/>
      <c r="P60" s="16">
        <v>159</v>
      </c>
      <c r="Q60" s="17"/>
      <c r="R60" s="16">
        <v>184</v>
      </c>
      <c r="S60" s="17"/>
      <c r="AD60" s="7">
        <v>1</v>
      </c>
      <c r="AE60" s="7">
        <f>E52</f>
        <v>28</v>
      </c>
      <c r="AF60" s="4">
        <f>IF(AE60&lt;&gt;0,AE60,"")</f>
        <v>28</v>
      </c>
      <c r="AG60" s="4">
        <f>IF(AE60&lt;&gt;0,AE60,NA())</f>
        <v>28</v>
      </c>
      <c r="AH60" s="4"/>
      <c r="AI60" s="4">
        <f>$Q$8</f>
        <v>28.022880327358731</v>
      </c>
      <c r="AJ60" s="4">
        <f>$Q$9</f>
        <v>28.041001039332841</v>
      </c>
      <c r="AK60" s="4">
        <f>$R$8</f>
        <v>27.986638903410512</v>
      </c>
      <c r="AL60" s="4">
        <f>$R$9</f>
        <v>27.968518191436402</v>
      </c>
      <c r="AM60" s="4">
        <f>$G$8</f>
        <v>28.004759615384621</v>
      </c>
      <c r="AN60" s="4">
        <f>$E$46</f>
        <v>28</v>
      </c>
      <c r="AO60" s="4">
        <f>SPC!$G$9</f>
        <v>28.05912175130695</v>
      </c>
      <c r="AP60" s="4">
        <f>SPC!$G$10</f>
        <v>27.950397479462293</v>
      </c>
      <c r="AQ60" s="5">
        <f>SPC!$G$47</f>
        <v>28.1</v>
      </c>
      <c r="AR60" s="6">
        <f>SPC!$E$47</f>
        <v>27.9</v>
      </c>
      <c r="AS60" s="6" t="e">
        <f>IF(OR(AG60&gt;AO60,AG60&lt;AP60),AG60,NA())</f>
        <v>#N/A</v>
      </c>
      <c r="AT60" s="8">
        <f>IF(AG60&gt;AJ60,1,0)</f>
        <v>0</v>
      </c>
      <c r="AU60" s="8">
        <f>IF(AG60&lt;AL60,1,0)</f>
        <v>0</v>
      </c>
      <c r="AV60" s="6"/>
      <c r="AW60" s="8">
        <f>IF(AG60&gt;AI60,1,0)</f>
        <v>0</v>
      </c>
      <c r="AX60" s="8">
        <f>IF(AG60&lt;AK60,1,0)</f>
        <v>0</v>
      </c>
      <c r="AY60" s="6"/>
      <c r="AZ60" s="6" t="str">
        <f>IF(AG60&gt;AM60,"Upper",IF(AG60&lt;AM60,"Lower",""))</f>
        <v>Lower</v>
      </c>
      <c r="BA60" s="6"/>
      <c r="BB60" s="6">
        <f>$S$10</f>
        <v>6.6828640776698714E-2</v>
      </c>
      <c r="BC60" s="6">
        <f>$S$9</f>
        <v>4.4552427184465809E-2</v>
      </c>
      <c r="BD60" s="6">
        <f>$S$8</f>
        <v>2.2276213592232905E-2</v>
      </c>
      <c r="BE60" s="6" t="e">
        <f t="shared" ref="BE60:BE123" si="0">IF(AND(AH60&lt;&gt;"",AH60&gt;BB60),AH60,NA())</f>
        <v>#N/A</v>
      </c>
    </row>
    <row r="61" spans="1:57" x14ac:dyDescent="0.25">
      <c r="C61" s="9"/>
      <c r="D61" s="16">
        <v>10</v>
      </c>
      <c r="E61" s="17">
        <v>28.02</v>
      </c>
      <c r="F61" s="16">
        <v>35</v>
      </c>
      <c r="G61" s="17">
        <v>27.99</v>
      </c>
      <c r="H61" s="16">
        <v>60</v>
      </c>
      <c r="I61" s="17">
        <v>27.99</v>
      </c>
      <c r="J61" s="16">
        <v>85</v>
      </c>
      <c r="K61" s="17">
        <v>28.02</v>
      </c>
      <c r="L61" s="16">
        <v>110</v>
      </c>
      <c r="M61" s="17"/>
      <c r="N61" s="16">
        <v>135</v>
      </c>
      <c r="O61" s="17"/>
      <c r="P61" s="16">
        <v>160</v>
      </c>
      <c r="Q61" s="17"/>
      <c r="R61" s="16">
        <v>185</v>
      </c>
      <c r="S61" s="17"/>
      <c r="AD61" s="7">
        <v>2</v>
      </c>
      <c r="AE61" s="7">
        <f>E53</f>
        <v>28.01</v>
      </c>
      <c r="AF61" s="4">
        <f t="shared" ref="AF61:AF124" si="1">IF(AE61&lt;&gt;0,AE61,"")</f>
        <v>28.01</v>
      </c>
      <c r="AG61" s="4">
        <f t="shared" ref="AG61:AG124" si="2">IF(AE61&lt;&gt;0,AE61,NA())</f>
        <v>28.01</v>
      </c>
      <c r="AH61" s="4">
        <f>IF(AF61&lt;&gt;"",ABS(AG61-AG60),"")</f>
        <v>1.0000000000001563E-2</v>
      </c>
      <c r="AI61" s="4">
        <f>$Q$8</f>
        <v>28.022880327358731</v>
      </c>
      <c r="AJ61" s="4">
        <f>$Q$9</f>
        <v>28.041001039332841</v>
      </c>
      <c r="AK61" s="4">
        <f>$R$8</f>
        <v>27.986638903410512</v>
      </c>
      <c r="AL61" s="4">
        <f>$R$9</f>
        <v>27.968518191436402</v>
      </c>
      <c r="AM61" s="4">
        <f>$G$8</f>
        <v>28.004759615384621</v>
      </c>
      <c r="AN61" s="4">
        <f>$E$46</f>
        <v>28</v>
      </c>
      <c r="AO61" s="4">
        <f>SPC!$G$9</f>
        <v>28.05912175130695</v>
      </c>
      <c r="AP61" s="4">
        <f>SPC!$G$10</f>
        <v>27.950397479462293</v>
      </c>
      <c r="AQ61" s="5">
        <f>SPC!$G$47</f>
        <v>28.1</v>
      </c>
      <c r="AR61" s="6">
        <f>SPC!$E$47</f>
        <v>27.9</v>
      </c>
      <c r="AS61" s="6" t="e">
        <f t="shared" ref="AS61:AS124" si="3">IF(OR(AG61&gt;AO61,AG61&lt;AP61),AG61,NA())</f>
        <v>#N/A</v>
      </c>
      <c r="AT61" s="8">
        <f t="shared" ref="AT61:AT124" si="4">IF(OR(AG61&gt;AJ61,AG61&lt;AL61),1,0)</f>
        <v>0</v>
      </c>
      <c r="AU61" s="8">
        <f t="shared" ref="AU61:AU124" si="5">IF(AG61&lt;AL61,1,0)</f>
        <v>0</v>
      </c>
      <c r="AV61" s="6"/>
      <c r="AW61" s="8">
        <f t="shared" ref="AW61:AW124" si="6">IF(AG61&gt;AI61,1,0)</f>
        <v>0</v>
      </c>
      <c r="AX61" s="8">
        <f t="shared" ref="AX61:AX124" si="7">IF(AG61&lt;AK61,1,0)</f>
        <v>0</v>
      </c>
      <c r="AY61" s="6"/>
      <c r="AZ61" s="6" t="str">
        <f t="shared" ref="AZ61:AZ124" si="8">IF(AG61&gt;AM61,"Upper",IF(AG61&lt;AM61,"Lower",""))</f>
        <v>Upper</v>
      </c>
      <c r="BA61" s="6"/>
      <c r="BB61" s="6">
        <f t="shared" ref="BB61:BB124" si="9">$S$10</f>
        <v>6.6828640776698714E-2</v>
      </c>
      <c r="BC61" s="6">
        <f t="shared" ref="BC61:BC124" si="10">$S$9</f>
        <v>4.4552427184465809E-2</v>
      </c>
      <c r="BD61" s="6">
        <f t="shared" ref="BD61:BD124" si="11">$S$8</f>
        <v>2.2276213592232905E-2</v>
      </c>
      <c r="BE61" s="6" t="e">
        <f t="shared" si="0"/>
        <v>#N/A</v>
      </c>
    </row>
    <row r="62" spans="1:57" x14ac:dyDescent="0.25">
      <c r="C62" s="9"/>
      <c r="D62" s="16">
        <v>11</v>
      </c>
      <c r="E62" s="17">
        <v>28.02</v>
      </c>
      <c r="F62" s="16">
        <v>36</v>
      </c>
      <c r="G62" s="17">
        <v>27.96</v>
      </c>
      <c r="H62" s="16">
        <v>61</v>
      </c>
      <c r="I62" s="17">
        <v>28.02</v>
      </c>
      <c r="J62" s="16">
        <v>86</v>
      </c>
      <c r="K62" s="17">
        <v>27.98</v>
      </c>
      <c r="L62" s="16">
        <v>111</v>
      </c>
      <c r="M62" s="17"/>
      <c r="N62" s="16">
        <v>136</v>
      </c>
      <c r="O62" s="17"/>
      <c r="P62" s="16">
        <v>161</v>
      </c>
      <c r="Q62" s="17"/>
      <c r="R62" s="16">
        <v>186</v>
      </c>
      <c r="S62" s="17"/>
      <c r="AD62" s="7">
        <v>3</v>
      </c>
      <c r="AE62" s="7">
        <f>E54</f>
        <v>28.02</v>
      </c>
      <c r="AF62" s="4">
        <f t="shared" si="1"/>
        <v>28.02</v>
      </c>
      <c r="AG62" s="4">
        <f t="shared" si="2"/>
        <v>28.02</v>
      </c>
      <c r="AH62" s="4">
        <f t="shared" ref="AH62:AH125" si="12">IF(AF62&lt;&gt;"",ABS(AG62-AG61),"")</f>
        <v>9.9999999999980105E-3</v>
      </c>
      <c r="AI62" s="4">
        <f>$Q$8</f>
        <v>28.022880327358731</v>
      </c>
      <c r="AJ62" s="4">
        <f>$Q$9</f>
        <v>28.041001039332841</v>
      </c>
      <c r="AK62" s="4">
        <f>$R$8</f>
        <v>27.986638903410512</v>
      </c>
      <c r="AL62" s="4">
        <f>$R$9</f>
        <v>27.968518191436402</v>
      </c>
      <c r="AM62" s="4">
        <f>$G$8</f>
        <v>28.004759615384621</v>
      </c>
      <c r="AN62" s="4">
        <f>$E$46</f>
        <v>28</v>
      </c>
      <c r="AO62" s="4">
        <f>SPC!$G$9</f>
        <v>28.05912175130695</v>
      </c>
      <c r="AP62" s="4">
        <f>SPC!$G$10</f>
        <v>27.950397479462293</v>
      </c>
      <c r="AQ62" s="5">
        <f>SPC!$G$47</f>
        <v>28.1</v>
      </c>
      <c r="AR62" s="6">
        <f>SPC!$E$47</f>
        <v>27.9</v>
      </c>
      <c r="AS62" s="6" t="e">
        <f t="shared" si="3"/>
        <v>#N/A</v>
      </c>
      <c r="AT62" s="8">
        <f t="shared" si="4"/>
        <v>0</v>
      </c>
      <c r="AU62" s="8">
        <f t="shared" si="5"/>
        <v>0</v>
      </c>
      <c r="AV62" s="6" t="e">
        <f>IF(OR(AND(SUM(AT60:AT62)&gt;=2,AT62=1),AND(SUM(AU60:AU62)&gt;=2,AU62=1)),AG62,NA())</f>
        <v>#N/A</v>
      </c>
      <c r="AW62" s="8">
        <f t="shared" si="6"/>
        <v>0</v>
      </c>
      <c r="AX62" s="8">
        <f t="shared" si="7"/>
        <v>0</v>
      </c>
      <c r="AY62" s="6"/>
      <c r="AZ62" s="6" t="str">
        <f t="shared" si="8"/>
        <v>Upper</v>
      </c>
      <c r="BA62" s="6"/>
      <c r="BB62" s="6">
        <f t="shared" si="9"/>
        <v>6.6828640776698714E-2</v>
      </c>
      <c r="BC62" s="6">
        <f t="shared" si="10"/>
        <v>4.4552427184465809E-2</v>
      </c>
      <c r="BD62" s="6">
        <f t="shared" si="11"/>
        <v>2.2276213592232905E-2</v>
      </c>
      <c r="BE62" s="6" t="e">
        <f t="shared" si="0"/>
        <v>#N/A</v>
      </c>
    </row>
    <row r="63" spans="1:57" x14ac:dyDescent="0.25">
      <c r="C63" s="9"/>
      <c r="D63" s="16">
        <v>12</v>
      </c>
      <c r="E63" s="17">
        <v>28.03</v>
      </c>
      <c r="F63" s="16">
        <v>37</v>
      </c>
      <c r="G63" s="17">
        <v>27.99</v>
      </c>
      <c r="H63" s="16">
        <v>62</v>
      </c>
      <c r="I63" s="17">
        <v>28</v>
      </c>
      <c r="J63" s="16">
        <v>87</v>
      </c>
      <c r="K63" s="17">
        <v>27.98</v>
      </c>
      <c r="L63" s="16">
        <v>112</v>
      </c>
      <c r="M63" s="17"/>
      <c r="N63" s="16">
        <v>137</v>
      </c>
      <c r="O63" s="17"/>
      <c r="P63" s="16">
        <v>162</v>
      </c>
      <c r="Q63" s="17"/>
      <c r="R63" s="16">
        <v>187</v>
      </c>
      <c r="S63" s="17"/>
      <c r="AD63" s="7">
        <v>4</v>
      </c>
      <c r="AE63" s="7">
        <f>E55</f>
        <v>27.99</v>
      </c>
      <c r="AF63" s="4">
        <f t="shared" si="1"/>
        <v>27.99</v>
      </c>
      <c r="AG63" s="4">
        <f t="shared" si="2"/>
        <v>27.99</v>
      </c>
      <c r="AH63" s="4">
        <f t="shared" si="12"/>
        <v>3.0000000000001137E-2</v>
      </c>
      <c r="AI63" s="4">
        <f>$Q$8</f>
        <v>28.022880327358731</v>
      </c>
      <c r="AJ63" s="4">
        <f>$Q$9</f>
        <v>28.041001039332841</v>
      </c>
      <c r="AK63" s="4">
        <f>$R$8</f>
        <v>27.986638903410512</v>
      </c>
      <c r="AL63" s="4">
        <f>$R$9</f>
        <v>27.968518191436402</v>
      </c>
      <c r="AM63" s="4">
        <f>$G$8</f>
        <v>28.004759615384621</v>
      </c>
      <c r="AN63" s="4">
        <f>$E$46</f>
        <v>28</v>
      </c>
      <c r="AO63" s="4">
        <f>SPC!$G$9</f>
        <v>28.05912175130695</v>
      </c>
      <c r="AP63" s="4">
        <f>SPC!$G$10</f>
        <v>27.950397479462293</v>
      </c>
      <c r="AQ63" s="5">
        <f>SPC!$G$47</f>
        <v>28.1</v>
      </c>
      <c r="AR63" s="6">
        <f>SPC!$E$47</f>
        <v>27.9</v>
      </c>
      <c r="AS63" s="6" t="e">
        <f t="shared" si="3"/>
        <v>#N/A</v>
      </c>
      <c r="AT63" s="8">
        <f t="shared" si="4"/>
        <v>0</v>
      </c>
      <c r="AU63" s="8">
        <f t="shared" si="5"/>
        <v>0</v>
      </c>
      <c r="AV63" s="6" t="e">
        <f t="shared" ref="AV63:AV126" si="13">IF(OR(AND(SUM(AT61:AT63)&gt;=2,AT63=1),AND(SUM(AU61:AU63)&gt;=2,AU63=1)),AG63,NA())</f>
        <v>#N/A</v>
      </c>
      <c r="AW63" s="8">
        <f t="shared" si="6"/>
        <v>0</v>
      </c>
      <c r="AX63" s="8">
        <f t="shared" si="7"/>
        <v>0</v>
      </c>
      <c r="AY63" s="6"/>
      <c r="AZ63" s="6" t="str">
        <f t="shared" si="8"/>
        <v>Lower</v>
      </c>
      <c r="BA63" s="6"/>
      <c r="BB63" s="6">
        <f t="shared" si="9"/>
        <v>6.6828640776698714E-2</v>
      </c>
      <c r="BC63" s="6">
        <f t="shared" si="10"/>
        <v>4.4552427184465809E-2</v>
      </c>
      <c r="BD63" s="6">
        <f t="shared" si="11"/>
        <v>2.2276213592232905E-2</v>
      </c>
      <c r="BE63" s="6" t="e">
        <f t="shared" si="0"/>
        <v>#N/A</v>
      </c>
    </row>
    <row r="64" spans="1:57" x14ac:dyDescent="0.25">
      <c r="C64" s="9"/>
      <c r="D64" s="16">
        <v>13</v>
      </c>
      <c r="E64" s="17">
        <v>28.03</v>
      </c>
      <c r="F64" s="16">
        <v>38</v>
      </c>
      <c r="G64" s="17">
        <v>28.02</v>
      </c>
      <c r="H64" s="16">
        <v>63</v>
      </c>
      <c r="I64" s="17">
        <v>28.02</v>
      </c>
      <c r="J64" s="16">
        <v>88</v>
      </c>
      <c r="K64" s="17">
        <v>28.02</v>
      </c>
      <c r="L64" s="16">
        <v>113</v>
      </c>
      <c r="M64" s="17"/>
      <c r="N64" s="16">
        <v>138</v>
      </c>
      <c r="O64" s="17"/>
      <c r="P64" s="16">
        <v>163</v>
      </c>
      <c r="Q64" s="17"/>
      <c r="R64" s="16">
        <v>188</v>
      </c>
      <c r="S64" s="17"/>
      <c r="AD64" s="7">
        <v>5</v>
      </c>
      <c r="AE64" s="7">
        <f>E56</f>
        <v>28.02</v>
      </c>
      <c r="AF64" s="4">
        <f t="shared" si="1"/>
        <v>28.02</v>
      </c>
      <c r="AG64" s="4">
        <f t="shared" si="2"/>
        <v>28.02</v>
      </c>
      <c r="AH64" s="4">
        <f t="shared" si="12"/>
        <v>3.0000000000001137E-2</v>
      </c>
      <c r="AI64" s="4">
        <f>$Q$8</f>
        <v>28.022880327358731</v>
      </c>
      <c r="AJ64" s="4">
        <f>$Q$9</f>
        <v>28.041001039332841</v>
      </c>
      <c r="AK64" s="4">
        <f>$R$8</f>
        <v>27.986638903410512</v>
      </c>
      <c r="AL64" s="4">
        <f>$R$9</f>
        <v>27.968518191436402</v>
      </c>
      <c r="AM64" s="4">
        <f>$G$8</f>
        <v>28.004759615384621</v>
      </c>
      <c r="AN64" s="4">
        <f>$E$46</f>
        <v>28</v>
      </c>
      <c r="AO64" s="4">
        <f>SPC!$G$9</f>
        <v>28.05912175130695</v>
      </c>
      <c r="AP64" s="4">
        <f>SPC!$G$10</f>
        <v>27.950397479462293</v>
      </c>
      <c r="AQ64" s="5">
        <f>SPC!$G$47</f>
        <v>28.1</v>
      </c>
      <c r="AR64" s="6">
        <f>SPC!$E$47</f>
        <v>27.9</v>
      </c>
      <c r="AS64" s="6" t="e">
        <f t="shared" si="3"/>
        <v>#N/A</v>
      </c>
      <c r="AT64" s="8">
        <f t="shared" si="4"/>
        <v>0</v>
      </c>
      <c r="AU64" s="8">
        <f t="shared" si="5"/>
        <v>0</v>
      </c>
      <c r="AV64" s="6" t="e">
        <f t="shared" si="13"/>
        <v>#N/A</v>
      </c>
      <c r="AW64" s="8">
        <f t="shared" si="6"/>
        <v>0</v>
      </c>
      <c r="AX64" s="8">
        <f t="shared" si="7"/>
        <v>0</v>
      </c>
      <c r="AY64" s="6" t="e">
        <f t="shared" ref="AY64:AY127" si="14">IF(OR(AND(SUM(AW60:AW64)&gt;=4,AW64=1),AND(SUM(AX60:AX64)&gt;=4,AX64=1)),AG64,NA())</f>
        <v>#N/A</v>
      </c>
      <c r="AZ64" s="6" t="str">
        <f t="shared" si="8"/>
        <v>Upper</v>
      </c>
      <c r="BA64" s="6"/>
      <c r="BB64" s="6">
        <f t="shared" si="9"/>
        <v>6.6828640776698714E-2</v>
      </c>
      <c r="BC64" s="6">
        <f t="shared" si="10"/>
        <v>4.4552427184465809E-2</v>
      </c>
      <c r="BD64" s="6">
        <f t="shared" si="11"/>
        <v>2.2276213592232905E-2</v>
      </c>
      <c r="BE64" s="6" t="e">
        <f t="shared" si="0"/>
        <v>#N/A</v>
      </c>
    </row>
    <row r="65" spans="3:57" x14ac:dyDescent="0.25">
      <c r="C65" s="9"/>
      <c r="D65" s="16">
        <v>14</v>
      </c>
      <c r="E65" s="17">
        <v>28.02</v>
      </c>
      <c r="F65" s="16">
        <v>39</v>
      </c>
      <c r="G65" s="17">
        <v>28.02</v>
      </c>
      <c r="H65" s="16">
        <v>64</v>
      </c>
      <c r="I65" s="17">
        <v>28.01</v>
      </c>
      <c r="J65" s="16">
        <v>89</v>
      </c>
      <c r="K65" s="17">
        <v>28</v>
      </c>
      <c r="L65" s="16">
        <v>114</v>
      </c>
      <c r="M65" s="17"/>
      <c r="N65" s="16">
        <v>139</v>
      </c>
      <c r="O65" s="17"/>
      <c r="P65" s="16">
        <v>164</v>
      </c>
      <c r="Q65" s="17"/>
      <c r="R65" s="16">
        <v>189</v>
      </c>
      <c r="S65" s="17"/>
      <c r="AD65" s="7">
        <v>6</v>
      </c>
      <c r="AE65" s="7">
        <f>E57</f>
        <v>28</v>
      </c>
      <c r="AF65" s="4">
        <f t="shared" si="1"/>
        <v>28</v>
      </c>
      <c r="AG65" s="4">
        <f t="shared" si="2"/>
        <v>28</v>
      </c>
      <c r="AH65" s="4">
        <f t="shared" si="12"/>
        <v>1.9999999999999574E-2</v>
      </c>
      <c r="AI65" s="4">
        <f>$Q$8</f>
        <v>28.022880327358731</v>
      </c>
      <c r="AJ65" s="4">
        <f>$Q$9</f>
        <v>28.041001039332841</v>
      </c>
      <c r="AK65" s="4">
        <f>$R$8</f>
        <v>27.986638903410512</v>
      </c>
      <c r="AL65" s="4">
        <f>$R$9</f>
        <v>27.968518191436402</v>
      </c>
      <c r="AM65" s="4">
        <f>$G$8</f>
        <v>28.004759615384621</v>
      </c>
      <c r="AN65" s="4">
        <f>$E$46</f>
        <v>28</v>
      </c>
      <c r="AO65" s="4">
        <f>SPC!$G$9</f>
        <v>28.05912175130695</v>
      </c>
      <c r="AP65" s="4">
        <f>SPC!$G$10</f>
        <v>27.950397479462293</v>
      </c>
      <c r="AQ65" s="5">
        <f>SPC!$G$47</f>
        <v>28.1</v>
      </c>
      <c r="AR65" s="6">
        <f>SPC!$E$47</f>
        <v>27.9</v>
      </c>
      <c r="AS65" s="6" t="e">
        <f t="shared" si="3"/>
        <v>#N/A</v>
      </c>
      <c r="AT65" s="8">
        <f t="shared" si="4"/>
        <v>0</v>
      </c>
      <c r="AU65" s="8">
        <f t="shared" si="5"/>
        <v>0</v>
      </c>
      <c r="AV65" s="6" t="e">
        <f t="shared" si="13"/>
        <v>#N/A</v>
      </c>
      <c r="AW65" s="8">
        <f t="shared" si="6"/>
        <v>0</v>
      </c>
      <c r="AX65" s="8">
        <f t="shared" si="7"/>
        <v>0</v>
      </c>
      <c r="AY65" s="6" t="e">
        <f t="shared" si="14"/>
        <v>#N/A</v>
      </c>
      <c r="AZ65" s="6" t="str">
        <f t="shared" si="8"/>
        <v>Lower</v>
      </c>
      <c r="BA65" s="6"/>
      <c r="BB65" s="6">
        <f t="shared" si="9"/>
        <v>6.6828640776698714E-2</v>
      </c>
      <c r="BC65" s="6">
        <f t="shared" si="10"/>
        <v>4.4552427184465809E-2</v>
      </c>
      <c r="BD65" s="6">
        <f t="shared" si="11"/>
        <v>2.2276213592232905E-2</v>
      </c>
      <c r="BE65" s="6" t="e">
        <f t="shared" si="0"/>
        <v>#N/A</v>
      </c>
    </row>
    <row r="66" spans="3:57" x14ac:dyDescent="0.25">
      <c r="C66" s="9"/>
      <c r="D66" s="16">
        <v>15</v>
      </c>
      <c r="E66" s="17">
        <v>28.01</v>
      </c>
      <c r="F66" s="16">
        <v>40</v>
      </c>
      <c r="G66" s="17">
        <v>28.07</v>
      </c>
      <c r="H66" s="16">
        <v>65</v>
      </c>
      <c r="I66" s="17">
        <v>27.98</v>
      </c>
      <c r="J66" s="16">
        <v>90</v>
      </c>
      <c r="K66" s="17">
        <v>28</v>
      </c>
      <c r="L66" s="16">
        <v>115</v>
      </c>
      <c r="M66" s="17"/>
      <c r="N66" s="16">
        <v>140</v>
      </c>
      <c r="O66" s="17"/>
      <c r="P66" s="16">
        <v>165</v>
      </c>
      <c r="Q66" s="17"/>
      <c r="R66" s="16">
        <v>190</v>
      </c>
      <c r="S66" s="17"/>
      <c r="AD66" s="7">
        <v>7</v>
      </c>
      <c r="AE66" s="7">
        <f>E58</f>
        <v>28.02</v>
      </c>
      <c r="AF66" s="4">
        <f t="shared" si="1"/>
        <v>28.02</v>
      </c>
      <c r="AG66" s="4">
        <f t="shared" si="2"/>
        <v>28.02</v>
      </c>
      <c r="AH66" s="4">
        <f t="shared" si="12"/>
        <v>1.9999999999999574E-2</v>
      </c>
      <c r="AI66" s="4">
        <f>$Q$8</f>
        <v>28.022880327358731</v>
      </c>
      <c r="AJ66" s="4">
        <f>$Q$9</f>
        <v>28.041001039332841</v>
      </c>
      <c r="AK66" s="4">
        <f>$R$8</f>
        <v>27.986638903410512</v>
      </c>
      <c r="AL66" s="4">
        <f>$R$9</f>
        <v>27.968518191436402</v>
      </c>
      <c r="AM66" s="4">
        <f>$G$8</f>
        <v>28.004759615384621</v>
      </c>
      <c r="AN66" s="4">
        <f>$E$46</f>
        <v>28</v>
      </c>
      <c r="AO66" s="4">
        <f>SPC!$G$9</f>
        <v>28.05912175130695</v>
      </c>
      <c r="AP66" s="4">
        <f>SPC!$G$10</f>
        <v>27.950397479462293</v>
      </c>
      <c r="AQ66" s="5">
        <f>SPC!$G$47</f>
        <v>28.1</v>
      </c>
      <c r="AR66" s="6">
        <f>SPC!$E$47</f>
        <v>27.9</v>
      </c>
      <c r="AS66" s="6" t="e">
        <f t="shared" si="3"/>
        <v>#N/A</v>
      </c>
      <c r="AT66" s="8">
        <f t="shared" si="4"/>
        <v>0</v>
      </c>
      <c r="AU66" s="8">
        <f t="shared" si="5"/>
        <v>0</v>
      </c>
      <c r="AV66" s="6" t="e">
        <f t="shared" si="13"/>
        <v>#N/A</v>
      </c>
      <c r="AW66" s="8">
        <f t="shared" si="6"/>
        <v>0</v>
      </c>
      <c r="AX66" s="8">
        <f t="shared" si="7"/>
        <v>0</v>
      </c>
      <c r="AY66" s="6" t="e">
        <f t="shared" si="14"/>
        <v>#N/A</v>
      </c>
      <c r="AZ66" s="6" t="str">
        <f t="shared" si="8"/>
        <v>Upper</v>
      </c>
      <c r="BA66" s="6"/>
      <c r="BB66" s="6">
        <f t="shared" si="9"/>
        <v>6.6828640776698714E-2</v>
      </c>
      <c r="BC66" s="6">
        <f t="shared" si="10"/>
        <v>4.4552427184465809E-2</v>
      </c>
      <c r="BD66" s="6">
        <f t="shared" si="11"/>
        <v>2.2276213592232905E-2</v>
      </c>
      <c r="BE66" s="6" t="e">
        <f t="shared" si="0"/>
        <v>#N/A</v>
      </c>
    </row>
    <row r="67" spans="3:57" x14ac:dyDescent="0.25">
      <c r="C67" s="9"/>
      <c r="D67" s="16">
        <v>16</v>
      </c>
      <c r="E67" s="17">
        <v>28.02</v>
      </c>
      <c r="F67" s="16">
        <v>41</v>
      </c>
      <c r="G67" s="17">
        <v>28.02</v>
      </c>
      <c r="H67" s="16">
        <v>66</v>
      </c>
      <c r="I67" s="17">
        <v>28.01</v>
      </c>
      <c r="J67" s="16">
        <v>91</v>
      </c>
      <c r="K67" s="17">
        <v>28.02</v>
      </c>
      <c r="L67" s="16">
        <v>116</v>
      </c>
      <c r="M67" s="17"/>
      <c r="N67" s="16">
        <v>141</v>
      </c>
      <c r="O67" s="17"/>
      <c r="P67" s="16">
        <v>166</v>
      </c>
      <c r="Q67" s="17"/>
      <c r="R67" s="16">
        <v>191</v>
      </c>
      <c r="S67" s="17"/>
      <c r="AD67" s="7">
        <v>8</v>
      </c>
      <c r="AE67" s="7">
        <f>E59</f>
        <v>28.02</v>
      </c>
      <c r="AF67" s="4">
        <f t="shared" si="1"/>
        <v>28.02</v>
      </c>
      <c r="AG67" s="4">
        <f t="shared" si="2"/>
        <v>28.02</v>
      </c>
      <c r="AH67" s="4">
        <f t="shared" si="12"/>
        <v>0</v>
      </c>
      <c r="AI67" s="4">
        <f>$Q$8</f>
        <v>28.022880327358731</v>
      </c>
      <c r="AJ67" s="4">
        <f>$Q$9</f>
        <v>28.041001039332841</v>
      </c>
      <c r="AK67" s="4">
        <f>$R$8</f>
        <v>27.986638903410512</v>
      </c>
      <c r="AL67" s="4">
        <f>$R$9</f>
        <v>27.968518191436402</v>
      </c>
      <c r="AM67" s="4">
        <f>$G$8</f>
        <v>28.004759615384621</v>
      </c>
      <c r="AN67" s="4">
        <f>$E$46</f>
        <v>28</v>
      </c>
      <c r="AO67" s="4">
        <f>SPC!$G$9</f>
        <v>28.05912175130695</v>
      </c>
      <c r="AP67" s="4">
        <f>SPC!$G$10</f>
        <v>27.950397479462293</v>
      </c>
      <c r="AQ67" s="5">
        <f>SPC!$G$47</f>
        <v>28.1</v>
      </c>
      <c r="AR67" s="6">
        <f>SPC!$E$47</f>
        <v>27.9</v>
      </c>
      <c r="AS67" s="6" t="e">
        <f t="shared" si="3"/>
        <v>#N/A</v>
      </c>
      <c r="AT67" s="8">
        <f t="shared" si="4"/>
        <v>0</v>
      </c>
      <c r="AU67" s="8">
        <f t="shared" si="5"/>
        <v>0</v>
      </c>
      <c r="AV67" s="6" t="e">
        <f t="shared" si="13"/>
        <v>#N/A</v>
      </c>
      <c r="AW67" s="8">
        <f t="shared" si="6"/>
        <v>0</v>
      </c>
      <c r="AX67" s="8">
        <f t="shared" si="7"/>
        <v>0</v>
      </c>
      <c r="AY67" s="6" t="e">
        <f t="shared" si="14"/>
        <v>#N/A</v>
      </c>
      <c r="AZ67" s="6" t="str">
        <f t="shared" si="8"/>
        <v>Upper</v>
      </c>
      <c r="BA67" s="6" t="e">
        <f>IF(OR(COUNTIF(AZ60:AZ67,"Lower")=8,COUNTIF(AZ60:AZ67,"Upper")=8),AG67,NA())</f>
        <v>#N/A</v>
      </c>
      <c r="BB67" s="6">
        <f t="shared" si="9"/>
        <v>6.6828640776698714E-2</v>
      </c>
      <c r="BC67" s="6">
        <f t="shared" si="10"/>
        <v>4.4552427184465809E-2</v>
      </c>
      <c r="BD67" s="6">
        <f t="shared" si="11"/>
        <v>2.2276213592232905E-2</v>
      </c>
      <c r="BE67" s="6" t="e">
        <f t="shared" si="0"/>
        <v>#N/A</v>
      </c>
    </row>
    <row r="68" spans="3:57" x14ac:dyDescent="0.25">
      <c r="C68" s="9"/>
      <c r="D68" s="16">
        <v>17</v>
      </c>
      <c r="E68" s="17">
        <v>28.01</v>
      </c>
      <c r="F68" s="16">
        <v>42</v>
      </c>
      <c r="G68" s="17">
        <v>28</v>
      </c>
      <c r="H68" s="16">
        <v>67</v>
      </c>
      <c r="I68" s="17">
        <v>28.01</v>
      </c>
      <c r="J68" s="16">
        <v>92</v>
      </c>
      <c r="K68" s="17">
        <v>28.05</v>
      </c>
      <c r="L68" s="16">
        <v>117</v>
      </c>
      <c r="M68" s="17"/>
      <c r="N68" s="16">
        <v>142</v>
      </c>
      <c r="O68" s="17"/>
      <c r="P68" s="16">
        <v>167</v>
      </c>
      <c r="Q68" s="17"/>
      <c r="R68" s="16">
        <v>192</v>
      </c>
      <c r="S68" s="17"/>
      <c r="AD68" s="7">
        <v>9</v>
      </c>
      <c r="AE68" s="7">
        <f>E60</f>
        <v>28.03</v>
      </c>
      <c r="AF68" s="4">
        <f t="shared" si="1"/>
        <v>28.03</v>
      </c>
      <c r="AG68" s="4">
        <f t="shared" si="2"/>
        <v>28.03</v>
      </c>
      <c r="AH68" s="4">
        <f t="shared" si="12"/>
        <v>1.0000000000001563E-2</v>
      </c>
      <c r="AI68" s="4">
        <f>$Q$8</f>
        <v>28.022880327358731</v>
      </c>
      <c r="AJ68" s="4">
        <f>$Q$9</f>
        <v>28.041001039332841</v>
      </c>
      <c r="AK68" s="4">
        <f>$R$8</f>
        <v>27.986638903410512</v>
      </c>
      <c r="AL68" s="4">
        <f>$R$9</f>
        <v>27.968518191436402</v>
      </c>
      <c r="AM68" s="4">
        <f>$G$8</f>
        <v>28.004759615384621</v>
      </c>
      <c r="AN68" s="4">
        <f>$E$46</f>
        <v>28</v>
      </c>
      <c r="AO68" s="4">
        <f>SPC!$G$9</f>
        <v>28.05912175130695</v>
      </c>
      <c r="AP68" s="4">
        <f>SPC!$G$10</f>
        <v>27.950397479462293</v>
      </c>
      <c r="AQ68" s="5">
        <f>SPC!$G$47</f>
        <v>28.1</v>
      </c>
      <c r="AR68" s="6">
        <f>SPC!$E$47</f>
        <v>27.9</v>
      </c>
      <c r="AS68" s="6" t="e">
        <f t="shared" si="3"/>
        <v>#N/A</v>
      </c>
      <c r="AT68" s="8">
        <f t="shared" si="4"/>
        <v>0</v>
      </c>
      <c r="AU68" s="8">
        <f t="shared" si="5"/>
        <v>0</v>
      </c>
      <c r="AV68" s="6" t="e">
        <f t="shared" si="13"/>
        <v>#N/A</v>
      </c>
      <c r="AW68" s="8">
        <f t="shared" si="6"/>
        <v>1</v>
      </c>
      <c r="AX68" s="8">
        <f t="shared" si="7"/>
        <v>0</v>
      </c>
      <c r="AY68" s="6" t="e">
        <f t="shared" si="14"/>
        <v>#N/A</v>
      </c>
      <c r="AZ68" s="6" t="str">
        <f t="shared" si="8"/>
        <v>Upper</v>
      </c>
      <c r="BA68" s="6" t="e">
        <f t="shared" ref="BA68:BA131" si="15">IF(OR(COUNTIF(AZ61:AZ68,"Lower")=8,COUNTIF(AZ61:AZ68,"Upper")=8),AG68,NA())</f>
        <v>#N/A</v>
      </c>
      <c r="BB68" s="6">
        <f t="shared" si="9"/>
        <v>6.6828640776698714E-2</v>
      </c>
      <c r="BC68" s="6">
        <f t="shared" si="10"/>
        <v>4.4552427184465809E-2</v>
      </c>
      <c r="BD68" s="6">
        <f t="shared" si="11"/>
        <v>2.2276213592232905E-2</v>
      </c>
      <c r="BE68" s="6" t="e">
        <f t="shared" si="0"/>
        <v>#N/A</v>
      </c>
    </row>
    <row r="69" spans="3:57" x14ac:dyDescent="0.25">
      <c r="C69" s="9"/>
      <c r="D69" s="16">
        <v>18</v>
      </c>
      <c r="E69" s="17">
        <v>27.99</v>
      </c>
      <c r="F69" s="16">
        <v>43</v>
      </c>
      <c r="G69" s="17">
        <v>28</v>
      </c>
      <c r="H69" s="16">
        <v>68</v>
      </c>
      <c r="I69" s="17">
        <v>28.01</v>
      </c>
      <c r="J69" s="16">
        <v>93</v>
      </c>
      <c r="K69" s="17">
        <v>28.01</v>
      </c>
      <c r="L69" s="16">
        <v>118</v>
      </c>
      <c r="M69" s="17"/>
      <c r="N69" s="16">
        <v>143</v>
      </c>
      <c r="O69" s="17"/>
      <c r="P69" s="16">
        <v>168</v>
      </c>
      <c r="Q69" s="17"/>
      <c r="R69" s="16">
        <v>193</v>
      </c>
      <c r="S69" s="17"/>
      <c r="AD69" s="7">
        <v>10</v>
      </c>
      <c r="AE69" s="7">
        <f>E61</f>
        <v>28.02</v>
      </c>
      <c r="AF69" s="4">
        <f t="shared" si="1"/>
        <v>28.02</v>
      </c>
      <c r="AG69" s="4">
        <f t="shared" si="2"/>
        <v>28.02</v>
      </c>
      <c r="AH69" s="4">
        <f t="shared" si="12"/>
        <v>1.0000000000001563E-2</v>
      </c>
      <c r="AI69" s="4">
        <f>$Q$8</f>
        <v>28.022880327358731</v>
      </c>
      <c r="AJ69" s="4">
        <f>$Q$9</f>
        <v>28.041001039332841</v>
      </c>
      <c r="AK69" s="4">
        <f>$R$8</f>
        <v>27.986638903410512</v>
      </c>
      <c r="AL69" s="4">
        <f>$R$9</f>
        <v>27.968518191436402</v>
      </c>
      <c r="AM69" s="4">
        <f>$G$8</f>
        <v>28.004759615384621</v>
      </c>
      <c r="AN69" s="4">
        <f>$E$46</f>
        <v>28</v>
      </c>
      <c r="AO69" s="4">
        <f>SPC!$G$9</f>
        <v>28.05912175130695</v>
      </c>
      <c r="AP69" s="4">
        <f>SPC!$G$10</f>
        <v>27.950397479462293</v>
      </c>
      <c r="AQ69" s="5">
        <f>SPC!$G$47</f>
        <v>28.1</v>
      </c>
      <c r="AR69" s="6">
        <f>SPC!$E$47</f>
        <v>27.9</v>
      </c>
      <c r="AS69" s="6" t="e">
        <f t="shared" si="3"/>
        <v>#N/A</v>
      </c>
      <c r="AT69" s="8">
        <f t="shared" si="4"/>
        <v>0</v>
      </c>
      <c r="AU69" s="8">
        <f t="shared" si="5"/>
        <v>0</v>
      </c>
      <c r="AV69" s="6" t="e">
        <f t="shared" si="13"/>
        <v>#N/A</v>
      </c>
      <c r="AW69" s="8">
        <f t="shared" si="6"/>
        <v>0</v>
      </c>
      <c r="AX69" s="8">
        <f t="shared" si="7"/>
        <v>0</v>
      </c>
      <c r="AY69" s="6" t="e">
        <f t="shared" si="14"/>
        <v>#N/A</v>
      </c>
      <c r="AZ69" s="6" t="str">
        <f t="shared" si="8"/>
        <v>Upper</v>
      </c>
      <c r="BA69" s="6" t="e">
        <f t="shared" si="15"/>
        <v>#N/A</v>
      </c>
      <c r="BB69" s="6">
        <f t="shared" si="9"/>
        <v>6.6828640776698714E-2</v>
      </c>
      <c r="BC69" s="6">
        <f t="shared" si="10"/>
        <v>4.4552427184465809E-2</v>
      </c>
      <c r="BD69" s="6">
        <f t="shared" si="11"/>
        <v>2.2276213592232905E-2</v>
      </c>
      <c r="BE69" s="6" t="e">
        <f t="shared" si="0"/>
        <v>#N/A</v>
      </c>
    </row>
    <row r="70" spans="3:57" x14ac:dyDescent="0.25">
      <c r="C70" s="9"/>
      <c r="D70" s="16">
        <v>19</v>
      </c>
      <c r="E70" s="17">
        <v>28.01</v>
      </c>
      <c r="F70" s="16">
        <v>44</v>
      </c>
      <c r="G70" s="17">
        <v>27.98</v>
      </c>
      <c r="H70" s="16">
        <v>69</v>
      </c>
      <c r="I70" s="17">
        <v>27.99</v>
      </c>
      <c r="J70" s="16">
        <v>94</v>
      </c>
      <c r="K70" s="17">
        <v>28.05</v>
      </c>
      <c r="L70" s="16">
        <v>119</v>
      </c>
      <c r="M70" s="17"/>
      <c r="N70" s="16">
        <v>144</v>
      </c>
      <c r="O70" s="17"/>
      <c r="P70" s="16">
        <v>169</v>
      </c>
      <c r="Q70" s="17"/>
      <c r="R70" s="16">
        <v>194</v>
      </c>
      <c r="S70" s="17"/>
      <c r="AD70" s="7">
        <v>11</v>
      </c>
      <c r="AE70" s="7">
        <f>E62</f>
        <v>28.02</v>
      </c>
      <c r="AF70" s="4">
        <f t="shared" si="1"/>
        <v>28.02</v>
      </c>
      <c r="AG70" s="4">
        <f t="shared" si="2"/>
        <v>28.02</v>
      </c>
      <c r="AH70" s="4">
        <f t="shared" si="12"/>
        <v>0</v>
      </c>
      <c r="AI70" s="4">
        <f>$Q$8</f>
        <v>28.022880327358731</v>
      </c>
      <c r="AJ70" s="4">
        <f>$Q$9</f>
        <v>28.041001039332841</v>
      </c>
      <c r="AK70" s="4">
        <f>$R$8</f>
        <v>27.986638903410512</v>
      </c>
      <c r="AL70" s="4">
        <f>$R$9</f>
        <v>27.968518191436402</v>
      </c>
      <c r="AM70" s="4">
        <f>$G$8</f>
        <v>28.004759615384621</v>
      </c>
      <c r="AN70" s="4">
        <f>$E$46</f>
        <v>28</v>
      </c>
      <c r="AO70" s="4">
        <f>SPC!$G$9</f>
        <v>28.05912175130695</v>
      </c>
      <c r="AP70" s="4">
        <f>SPC!$G$10</f>
        <v>27.950397479462293</v>
      </c>
      <c r="AQ70" s="5">
        <f>SPC!$G$47</f>
        <v>28.1</v>
      </c>
      <c r="AR70" s="6">
        <f>SPC!$E$47</f>
        <v>27.9</v>
      </c>
      <c r="AS70" s="6" t="e">
        <f t="shared" si="3"/>
        <v>#N/A</v>
      </c>
      <c r="AT70" s="8">
        <f t="shared" si="4"/>
        <v>0</v>
      </c>
      <c r="AU70" s="8">
        <f t="shared" si="5"/>
        <v>0</v>
      </c>
      <c r="AV70" s="6" t="e">
        <f t="shared" si="13"/>
        <v>#N/A</v>
      </c>
      <c r="AW70" s="8">
        <f t="shared" si="6"/>
        <v>0</v>
      </c>
      <c r="AX70" s="8">
        <f t="shared" si="7"/>
        <v>0</v>
      </c>
      <c r="AY70" s="6" t="e">
        <f t="shared" si="14"/>
        <v>#N/A</v>
      </c>
      <c r="AZ70" s="6" t="str">
        <f t="shared" si="8"/>
        <v>Upper</v>
      </c>
      <c r="BA70" s="6" t="e">
        <f t="shared" si="15"/>
        <v>#N/A</v>
      </c>
      <c r="BB70" s="6">
        <f t="shared" si="9"/>
        <v>6.6828640776698714E-2</v>
      </c>
      <c r="BC70" s="6">
        <f t="shared" si="10"/>
        <v>4.4552427184465809E-2</v>
      </c>
      <c r="BD70" s="6">
        <f t="shared" si="11"/>
        <v>2.2276213592232905E-2</v>
      </c>
      <c r="BE70" s="6" t="e">
        <f t="shared" si="0"/>
        <v>#N/A</v>
      </c>
    </row>
    <row r="71" spans="3:57" x14ac:dyDescent="0.25">
      <c r="C71" s="9"/>
      <c r="D71" s="16">
        <v>20</v>
      </c>
      <c r="E71" s="17">
        <v>28.02</v>
      </c>
      <c r="F71" s="16">
        <v>45</v>
      </c>
      <c r="G71" s="17">
        <v>27.98</v>
      </c>
      <c r="H71" s="16">
        <v>70</v>
      </c>
      <c r="I71" s="17">
        <v>27.99</v>
      </c>
      <c r="J71" s="16">
        <v>95</v>
      </c>
      <c r="K71" s="17">
        <v>28.01</v>
      </c>
      <c r="L71" s="16">
        <v>120</v>
      </c>
      <c r="M71" s="17"/>
      <c r="N71" s="16">
        <v>145</v>
      </c>
      <c r="O71" s="17"/>
      <c r="P71" s="16">
        <v>170</v>
      </c>
      <c r="Q71" s="17"/>
      <c r="R71" s="16">
        <v>195</v>
      </c>
      <c r="S71" s="17"/>
      <c r="AD71" s="7">
        <v>12</v>
      </c>
      <c r="AE71" s="7">
        <f>E63</f>
        <v>28.03</v>
      </c>
      <c r="AF71" s="4">
        <f t="shared" si="1"/>
        <v>28.03</v>
      </c>
      <c r="AG71" s="4">
        <f t="shared" si="2"/>
        <v>28.03</v>
      </c>
      <c r="AH71" s="4">
        <f t="shared" si="12"/>
        <v>1.0000000000001563E-2</v>
      </c>
      <c r="AI71" s="4">
        <f>$Q$8</f>
        <v>28.022880327358731</v>
      </c>
      <c r="AJ71" s="4">
        <f>$Q$9</f>
        <v>28.041001039332841</v>
      </c>
      <c r="AK71" s="4">
        <f>$R$8</f>
        <v>27.986638903410512</v>
      </c>
      <c r="AL71" s="4">
        <f>$R$9</f>
        <v>27.968518191436402</v>
      </c>
      <c r="AM71" s="4">
        <f>$G$8</f>
        <v>28.004759615384621</v>
      </c>
      <c r="AN71" s="4">
        <f>$E$46</f>
        <v>28</v>
      </c>
      <c r="AO71" s="4">
        <f>SPC!$G$9</f>
        <v>28.05912175130695</v>
      </c>
      <c r="AP71" s="4">
        <f>SPC!$G$10</f>
        <v>27.950397479462293</v>
      </c>
      <c r="AQ71" s="5">
        <f>SPC!$G$47</f>
        <v>28.1</v>
      </c>
      <c r="AR71" s="6">
        <f>SPC!$E$47</f>
        <v>27.9</v>
      </c>
      <c r="AS71" s="6" t="e">
        <f t="shared" si="3"/>
        <v>#N/A</v>
      </c>
      <c r="AT71" s="8">
        <f t="shared" si="4"/>
        <v>0</v>
      </c>
      <c r="AU71" s="8">
        <f t="shared" si="5"/>
        <v>0</v>
      </c>
      <c r="AV71" s="6" t="e">
        <f t="shared" si="13"/>
        <v>#N/A</v>
      </c>
      <c r="AW71" s="8">
        <f t="shared" si="6"/>
        <v>1</v>
      </c>
      <c r="AX71" s="8">
        <f t="shared" si="7"/>
        <v>0</v>
      </c>
      <c r="AY71" s="6" t="e">
        <f t="shared" si="14"/>
        <v>#N/A</v>
      </c>
      <c r="AZ71" s="6" t="str">
        <f t="shared" si="8"/>
        <v>Upper</v>
      </c>
      <c r="BA71" s="6" t="e">
        <f t="shared" si="15"/>
        <v>#N/A</v>
      </c>
      <c r="BB71" s="6">
        <f t="shared" si="9"/>
        <v>6.6828640776698714E-2</v>
      </c>
      <c r="BC71" s="6">
        <f t="shared" si="10"/>
        <v>4.4552427184465809E-2</v>
      </c>
      <c r="BD71" s="6">
        <f t="shared" si="11"/>
        <v>2.2276213592232905E-2</v>
      </c>
      <c r="BE71" s="6" t="e">
        <f t="shared" si="0"/>
        <v>#N/A</v>
      </c>
    </row>
    <row r="72" spans="3:57" x14ac:dyDescent="0.25">
      <c r="C72" s="9"/>
      <c r="D72" s="16">
        <v>21</v>
      </c>
      <c r="E72" s="17">
        <v>27.98</v>
      </c>
      <c r="F72" s="16">
        <v>46</v>
      </c>
      <c r="G72" s="17">
        <v>28.05</v>
      </c>
      <c r="H72" s="16">
        <v>71</v>
      </c>
      <c r="I72" s="17">
        <v>27.98</v>
      </c>
      <c r="J72" s="16">
        <v>96</v>
      </c>
      <c r="K72" s="17">
        <v>27.98</v>
      </c>
      <c r="L72" s="16">
        <v>121</v>
      </c>
      <c r="M72" s="17"/>
      <c r="N72" s="16">
        <v>146</v>
      </c>
      <c r="O72" s="17"/>
      <c r="P72" s="16">
        <v>171</v>
      </c>
      <c r="Q72" s="17"/>
      <c r="R72" s="16">
        <v>196</v>
      </c>
      <c r="S72" s="17"/>
      <c r="AD72" s="7">
        <v>13</v>
      </c>
      <c r="AE72" s="7">
        <f>E64</f>
        <v>28.03</v>
      </c>
      <c r="AF72" s="4">
        <f t="shared" si="1"/>
        <v>28.03</v>
      </c>
      <c r="AG72" s="4">
        <f t="shared" si="2"/>
        <v>28.03</v>
      </c>
      <c r="AH72" s="4">
        <f t="shared" si="12"/>
        <v>0</v>
      </c>
      <c r="AI72" s="4">
        <f>$Q$8</f>
        <v>28.022880327358731</v>
      </c>
      <c r="AJ72" s="4">
        <f>$Q$9</f>
        <v>28.041001039332841</v>
      </c>
      <c r="AK72" s="4">
        <f>$R$8</f>
        <v>27.986638903410512</v>
      </c>
      <c r="AL72" s="4">
        <f>$R$9</f>
        <v>27.968518191436402</v>
      </c>
      <c r="AM72" s="4">
        <f>$G$8</f>
        <v>28.004759615384621</v>
      </c>
      <c r="AN72" s="4">
        <f>$E$46</f>
        <v>28</v>
      </c>
      <c r="AO72" s="4">
        <f>SPC!$G$9</f>
        <v>28.05912175130695</v>
      </c>
      <c r="AP72" s="4">
        <f>SPC!$G$10</f>
        <v>27.950397479462293</v>
      </c>
      <c r="AQ72" s="5">
        <f>SPC!$G$47</f>
        <v>28.1</v>
      </c>
      <c r="AR72" s="6">
        <f>SPC!$E$47</f>
        <v>27.9</v>
      </c>
      <c r="AS72" s="6" t="e">
        <f t="shared" si="3"/>
        <v>#N/A</v>
      </c>
      <c r="AT72" s="8">
        <f t="shared" si="4"/>
        <v>0</v>
      </c>
      <c r="AU72" s="8">
        <f t="shared" si="5"/>
        <v>0</v>
      </c>
      <c r="AV72" s="6" t="e">
        <f t="shared" si="13"/>
        <v>#N/A</v>
      </c>
      <c r="AW72" s="8">
        <f t="shared" si="6"/>
        <v>1</v>
      </c>
      <c r="AX72" s="8">
        <f t="shared" si="7"/>
        <v>0</v>
      </c>
      <c r="AY72" s="6" t="e">
        <f t="shared" si="14"/>
        <v>#N/A</v>
      </c>
      <c r="AZ72" s="6" t="str">
        <f t="shared" si="8"/>
        <v>Upper</v>
      </c>
      <c r="BA72" s="6" t="e">
        <f t="shared" si="15"/>
        <v>#N/A</v>
      </c>
      <c r="BB72" s="6">
        <f t="shared" si="9"/>
        <v>6.6828640776698714E-2</v>
      </c>
      <c r="BC72" s="6">
        <f t="shared" si="10"/>
        <v>4.4552427184465809E-2</v>
      </c>
      <c r="BD72" s="6">
        <f t="shared" si="11"/>
        <v>2.2276213592232905E-2</v>
      </c>
      <c r="BE72" s="6" t="e">
        <f t="shared" si="0"/>
        <v>#N/A</v>
      </c>
    </row>
    <row r="73" spans="3:57" x14ac:dyDescent="0.25">
      <c r="C73" s="9"/>
      <c r="D73" s="16">
        <v>22</v>
      </c>
      <c r="E73" s="17">
        <v>28.02</v>
      </c>
      <c r="F73" s="16">
        <v>47</v>
      </c>
      <c r="G73" s="17">
        <v>28.05</v>
      </c>
      <c r="H73" s="16">
        <v>72</v>
      </c>
      <c r="I73" s="17">
        <v>28</v>
      </c>
      <c r="J73" s="16">
        <v>97</v>
      </c>
      <c r="K73" s="17">
        <v>27.98</v>
      </c>
      <c r="L73" s="16">
        <v>122</v>
      </c>
      <c r="M73" s="17"/>
      <c r="N73" s="16">
        <v>147</v>
      </c>
      <c r="O73" s="17"/>
      <c r="P73" s="16">
        <v>172</v>
      </c>
      <c r="Q73" s="17"/>
      <c r="R73" s="16">
        <v>197</v>
      </c>
      <c r="S73" s="17"/>
      <c r="AD73" s="7">
        <v>14</v>
      </c>
      <c r="AE73" s="7">
        <f>E65</f>
        <v>28.02</v>
      </c>
      <c r="AF73" s="4">
        <f t="shared" si="1"/>
        <v>28.02</v>
      </c>
      <c r="AG73" s="4">
        <f t="shared" si="2"/>
        <v>28.02</v>
      </c>
      <c r="AH73" s="4">
        <f t="shared" si="12"/>
        <v>1.0000000000001563E-2</v>
      </c>
      <c r="AI73" s="4">
        <f>$Q$8</f>
        <v>28.022880327358731</v>
      </c>
      <c r="AJ73" s="4">
        <f>$Q$9</f>
        <v>28.041001039332841</v>
      </c>
      <c r="AK73" s="4">
        <f>$R$8</f>
        <v>27.986638903410512</v>
      </c>
      <c r="AL73" s="4">
        <f>$R$9</f>
        <v>27.968518191436402</v>
      </c>
      <c r="AM73" s="4">
        <f>$G$8</f>
        <v>28.004759615384621</v>
      </c>
      <c r="AN73" s="4">
        <f>$E$46</f>
        <v>28</v>
      </c>
      <c r="AO73" s="4">
        <f>SPC!$G$9</f>
        <v>28.05912175130695</v>
      </c>
      <c r="AP73" s="4">
        <f>SPC!$G$10</f>
        <v>27.950397479462293</v>
      </c>
      <c r="AQ73" s="5">
        <f>SPC!$G$47</f>
        <v>28.1</v>
      </c>
      <c r="AR73" s="6">
        <f>SPC!$E$47</f>
        <v>27.9</v>
      </c>
      <c r="AS73" s="6" t="e">
        <f t="shared" si="3"/>
        <v>#N/A</v>
      </c>
      <c r="AT73" s="8">
        <f t="shared" si="4"/>
        <v>0</v>
      </c>
      <c r="AU73" s="8">
        <f t="shared" si="5"/>
        <v>0</v>
      </c>
      <c r="AV73" s="6" t="e">
        <f t="shared" si="13"/>
        <v>#N/A</v>
      </c>
      <c r="AW73" s="8">
        <f t="shared" si="6"/>
        <v>0</v>
      </c>
      <c r="AX73" s="8">
        <f t="shared" si="7"/>
        <v>0</v>
      </c>
      <c r="AY73" s="6" t="e">
        <f t="shared" si="14"/>
        <v>#N/A</v>
      </c>
      <c r="AZ73" s="6" t="str">
        <f t="shared" si="8"/>
        <v>Upper</v>
      </c>
      <c r="BA73" s="6">
        <f t="shared" si="15"/>
        <v>28.02</v>
      </c>
      <c r="BB73" s="6">
        <f t="shared" si="9"/>
        <v>6.6828640776698714E-2</v>
      </c>
      <c r="BC73" s="6">
        <f t="shared" si="10"/>
        <v>4.4552427184465809E-2</v>
      </c>
      <c r="BD73" s="6">
        <f t="shared" si="11"/>
        <v>2.2276213592232905E-2</v>
      </c>
      <c r="BE73" s="6" t="e">
        <f t="shared" si="0"/>
        <v>#N/A</v>
      </c>
    </row>
    <row r="74" spans="3:57" x14ac:dyDescent="0.25">
      <c r="C74" s="9"/>
      <c r="D74" s="16">
        <v>23</v>
      </c>
      <c r="E74" s="17">
        <v>28</v>
      </c>
      <c r="F74" s="16">
        <v>48</v>
      </c>
      <c r="G74" s="17">
        <v>28.02</v>
      </c>
      <c r="H74" s="16">
        <v>73</v>
      </c>
      <c r="I74" s="17">
        <v>27.98</v>
      </c>
      <c r="J74" s="16">
        <v>98</v>
      </c>
      <c r="K74" s="17">
        <v>28.01</v>
      </c>
      <c r="L74" s="16">
        <v>123</v>
      </c>
      <c r="M74" s="17"/>
      <c r="N74" s="16">
        <v>148</v>
      </c>
      <c r="O74" s="17"/>
      <c r="P74" s="16">
        <v>173</v>
      </c>
      <c r="Q74" s="17"/>
      <c r="R74" s="16">
        <v>198</v>
      </c>
      <c r="S74" s="17"/>
      <c r="AD74" s="7">
        <v>15</v>
      </c>
      <c r="AE74" s="7">
        <f>E66</f>
        <v>28.01</v>
      </c>
      <c r="AF74" s="4">
        <f t="shared" si="1"/>
        <v>28.01</v>
      </c>
      <c r="AG74" s="4">
        <f t="shared" si="2"/>
        <v>28.01</v>
      </c>
      <c r="AH74" s="4">
        <f t="shared" si="12"/>
        <v>9.9999999999980105E-3</v>
      </c>
      <c r="AI74" s="4">
        <f>$Q$8</f>
        <v>28.022880327358731</v>
      </c>
      <c r="AJ74" s="4">
        <f>$Q$9</f>
        <v>28.041001039332841</v>
      </c>
      <c r="AK74" s="4">
        <f>$R$8</f>
        <v>27.986638903410512</v>
      </c>
      <c r="AL74" s="4">
        <f>$R$9</f>
        <v>27.968518191436402</v>
      </c>
      <c r="AM74" s="4">
        <f>$G$8</f>
        <v>28.004759615384621</v>
      </c>
      <c r="AN74" s="4">
        <f>$E$46</f>
        <v>28</v>
      </c>
      <c r="AO74" s="4">
        <f>SPC!$G$9</f>
        <v>28.05912175130695</v>
      </c>
      <c r="AP74" s="4">
        <f>SPC!$G$10</f>
        <v>27.950397479462293</v>
      </c>
      <c r="AQ74" s="5">
        <f>SPC!$G$47</f>
        <v>28.1</v>
      </c>
      <c r="AR74" s="6">
        <f>SPC!$E$47</f>
        <v>27.9</v>
      </c>
      <c r="AS74" s="6" t="e">
        <f t="shared" si="3"/>
        <v>#N/A</v>
      </c>
      <c r="AT74" s="8">
        <f t="shared" si="4"/>
        <v>0</v>
      </c>
      <c r="AU74" s="8">
        <f t="shared" si="5"/>
        <v>0</v>
      </c>
      <c r="AV74" s="6" t="e">
        <f t="shared" si="13"/>
        <v>#N/A</v>
      </c>
      <c r="AW74" s="8">
        <f t="shared" si="6"/>
        <v>0</v>
      </c>
      <c r="AX74" s="8">
        <f t="shared" si="7"/>
        <v>0</v>
      </c>
      <c r="AY74" s="6" t="e">
        <f t="shared" si="14"/>
        <v>#N/A</v>
      </c>
      <c r="AZ74" s="6" t="str">
        <f t="shared" si="8"/>
        <v>Upper</v>
      </c>
      <c r="BA74" s="6">
        <f t="shared" si="15"/>
        <v>28.01</v>
      </c>
      <c r="BB74" s="6">
        <f t="shared" si="9"/>
        <v>6.6828640776698714E-2</v>
      </c>
      <c r="BC74" s="6">
        <f t="shared" si="10"/>
        <v>4.4552427184465809E-2</v>
      </c>
      <c r="BD74" s="6">
        <f t="shared" si="11"/>
        <v>2.2276213592232905E-2</v>
      </c>
      <c r="BE74" s="6" t="e">
        <f t="shared" si="0"/>
        <v>#N/A</v>
      </c>
    </row>
    <row r="75" spans="3:57" x14ac:dyDescent="0.25">
      <c r="C75" s="9"/>
      <c r="D75" s="16">
        <v>24</v>
      </c>
      <c r="E75" s="17">
        <v>28.02</v>
      </c>
      <c r="F75" s="16">
        <v>49</v>
      </c>
      <c r="G75" s="17">
        <v>27.98</v>
      </c>
      <c r="H75" s="16">
        <v>74</v>
      </c>
      <c r="I75" s="17">
        <v>28.07</v>
      </c>
      <c r="J75" s="16">
        <v>99</v>
      </c>
      <c r="K75" s="17">
        <v>28.01</v>
      </c>
      <c r="L75" s="16">
        <v>124</v>
      </c>
      <c r="M75" s="17"/>
      <c r="N75" s="16">
        <v>149</v>
      </c>
      <c r="O75" s="17"/>
      <c r="P75" s="16">
        <v>174</v>
      </c>
      <c r="Q75" s="17"/>
      <c r="R75" s="16">
        <v>199</v>
      </c>
      <c r="S75" s="17"/>
      <c r="AD75" s="7">
        <v>16</v>
      </c>
      <c r="AE75" s="7">
        <f>E67</f>
        <v>28.02</v>
      </c>
      <c r="AF75" s="4">
        <f t="shared" si="1"/>
        <v>28.02</v>
      </c>
      <c r="AG75" s="4">
        <f t="shared" si="2"/>
        <v>28.02</v>
      </c>
      <c r="AH75" s="4">
        <f t="shared" si="12"/>
        <v>9.9999999999980105E-3</v>
      </c>
      <c r="AI75" s="4">
        <f>$Q$8</f>
        <v>28.022880327358731</v>
      </c>
      <c r="AJ75" s="4">
        <f>$Q$9</f>
        <v>28.041001039332841</v>
      </c>
      <c r="AK75" s="4">
        <f>$R$8</f>
        <v>27.986638903410512</v>
      </c>
      <c r="AL75" s="4">
        <f>$R$9</f>
        <v>27.968518191436402</v>
      </c>
      <c r="AM75" s="4">
        <f>$G$8</f>
        <v>28.004759615384621</v>
      </c>
      <c r="AN75" s="4">
        <f>$E$46</f>
        <v>28</v>
      </c>
      <c r="AO75" s="4">
        <f>SPC!$G$9</f>
        <v>28.05912175130695</v>
      </c>
      <c r="AP75" s="4">
        <f>SPC!$G$10</f>
        <v>27.950397479462293</v>
      </c>
      <c r="AQ75" s="5">
        <f>SPC!$G$47</f>
        <v>28.1</v>
      </c>
      <c r="AR75" s="6">
        <f>SPC!$E$47</f>
        <v>27.9</v>
      </c>
      <c r="AS75" s="6" t="e">
        <f t="shared" si="3"/>
        <v>#N/A</v>
      </c>
      <c r="AT75" s="8">
        <f t="shared" si="4"/>
        <v>0</v>
      </c>
      <c r="AU75" s="8">
        <f t="shared" si="5"/>
        <v>0</v>
      </c>
      <c r="AV75" s="6" t="e">
        <f t="shared" si="13"/>
        <v>#N/A</v>
      </c>
      <c r="AW75" s="8">
        <f t="shared" si="6"/>
        <v>0</v>
      </c>
      <c r="AX75" s="8">
        <f t="shared" si="7"/>
        <v>0</v>
      </c>
      <c r="AY75" s="6" t="e">
        <f t="shared" si="14"/>
        <v>#N/A</v>
      </c>
      <c r="AZ75" s="6" t="str">
        <f t="shared" si="8"/>
        <v>Upper</v>
      </c>
      <c r="BA75" s="6">
        <f t="shared" si="15"/>
        <v>28.02</v>
      </c>
      <c r="BB75" s="6">
        <f t="shared" si="9"/>
        <v>6.6828640776698714E-2</v>
      </c>
      <c r="BC75" s="6">
        <f t="shared" si="10"/>
        <v>4.4552427184465809E-2</v>
      </c>
      <c r="BD75" s="6">
        <f t="shared" si="11"/>
        <v>2.2276213592232905E-2</v>
      </c>
      <c r="BE75" s="6" t="e">
        <f t="shared" si="0"/>
        <v>#N/A</v>
      </c>
    </row>
    <row r="76" spans="3:57" x14ac:dyDescent="0.25">
      <c r="C76" s="9"/>
      <c r="D76" s="16">
        <v>25</v>
      </c>
      <c r="E76" s="17">
        <v>27.98</v>
      </c>
      <c r="F76" s="16">
        <v>50</v>
      </c>
      <c r="G76" s="17">
        <v>28.02</v>
      </c>
      <c r="H76" s="16">
        <v>75</v>
      </c>
      <c r="I76" s="17">
        <v>27.98</v>
      </c>
      <c r="J76" s="16">
        <v>100</v>
      </c>
      <c r="K76" s="17">
        <v>27.975000000000001</v>
      </c>
      <c r="L76" s="16">
        <v>125</v>
      </c>
      <c r="M76" s="17"/>
      <c r="N76" s="16">
        <v>150</v>
      </c>
      <c r="O76" s="17"/>
      <c r="P76" s="16">
        <v>175</v>
      </c>
      <c r="Q76" s="17"/>
      <c r="R76" s="16">
        <v>200</v>
      </c>
      <c r="S76" s="17"/>
      <c r="AD76" s="7">
        <v>17</v>
      </c>
      <c r="AE76" s="7">
        <f>E68</f>
        <v>28.01</v>
      </c>
      <c r="AF76" s="4">
        <f t="shared" si="1"/>
        <v>28.01</v>
      </c>
      <c r="AG76" s="4">
        <f t="shared" si="2"/>
        <v>28.01</v>
      </c>
      <c r="AH76" s="4">
        <f t="shared" si="12"/>
        <v>9.9999999999980105E-3</v>
      </c>
      <c r="AI76" s="4">
        <f>$Q$8</f>
        <v>28.022880327358731</v>
      </c>
      <c r="AJ76" s="4">
        <f>$Q$9</f>
        <v>28.041001039332841</v>
      </c>
      <c r="AK76" s="4">
        <f>$R$8</f>
        <v>27.986638903410512</v>
      </c>
      <c r="AL76" s="4">
        <f>$R$9</f>
        <v>27.968518191436402</v>
      </c>
      <c r="AM76" s="4">
        <f>$G$8</f>
        <v>28.004759615384621</v>
      </c>
      <c r="AN76" s="4">
        <f>$E$46</f>
        <v>28</v>
      </c>
      <c r="AO76" s="4">
        <f>SPC!$G$9</f>
        <v>28.05912175130695</v>
      </c>
      <c r="AP76" s="4">
        <f>SPC!$G$10</f>
        <v>27.950397479462293</v>
      </c>
      <c r="AQ76" s="5">
        <f>SPC!$G$47</f>
        <v>28.1</v>
      </c>
      <c r="AR76" s="6">
        <f>SPC!$E$47</f>
        <v>27.9</v>
      </c>
      <c r="AS76" s="6" t="e">
        <f t="shared" si="3"/>
        <v>#N/A</v>
      </c>
      <c r="AT76" s="8">
        <f t="shared" si="4"/>
        <v>0</v>
      </c>
      <c r="AU76" s="8">
        <f t="shared" si="5"/>
        <v>0</v>
      </c>
      <c r="AV76" s="6" t="e">
        <f t="shared" si="13"/>
        <v>#N/A</v>
      </c>
      <c r="AW76" s="8">
        <f t="shared" si="6"/>
        <v>0</v>
      </c>
      <c r="AX76" s="8">
        <f t="shared" si="7"/>
        <v>0</v>
      </c>
      <c r="AY76" s="6" t="e">
        <f t="shared" si="14"/>
        <v>#N/A</v>
      </c>
      <c r="AZ76" s="6" t="str">
        <f t="shared" si="8"/>
        <v>Upper</v>
      </c>
      <c r="BA76" s="6">
        <f t="shared" si="15"/>
        <v>28.01</v>
      </c>
      <c r="BB76" s="6">
        <f t="shared" si="9"/>
        <v>6.6828640776698714E-2</v>
      </c>
      <c r="BC76" s="6">
        <f t="shared" si="10"/>
        <v>4.4552427184465809E-2</v>
      </c>
      <c r="BD76" s="6">
        <f t="shared" si="11"/>
        <v>2.2276213592232905E-2</v>
      </c>
      <c r="BE76" s="6" t="e">
        <f t="shared" si="0"/>
        <v>#N/A</v>
      </c>
    </row>
    <row r="77" spans="3:57" x14ac:dyDescent="0.25">
      <c r="C77" s="9"/>
      <c r="AD77" s="7">
        <v>18</v>
      </c>
      <c r="AE77" s="7">
        <f>E69</f>
        <v>27.99</v>
      </c>
      <c r="AF77" s="4">
        <f t="shared" si="1"/>
        <v>27.99</v>
      </c>
      <c r="AG77" s="4">
        <f t="shared" si="2"/>
        <v>27.99</v>
      </c>
      <c r="AH77" s="4">
        <f t="shared" si="12"/>
        <v>2.0000000000003126E-2</v>
      </c>
      <c r="AI77" s="4">
        <f>$Q$8</f>
        <v>28.022880327358731</v>
      </c>
      <c r="AJ77" s="4">
        <f>$Q$9</f>
        <v>28.041001039332841</v>
      </c>
      <c r="AK77" s="4">
        <f>$R$8</f>
        <v>27.986638903410512</v>
      </c>
      <c r="AL77" s="4">
        <f>$R$9</f>
        <v>27.968518191436402</v>
      </c>
      <c r="AM77" s="4">
        <f>$G$8</f>
        <v>28.004759615384621</v>
      </c>
      <c r="AN77" s="4">
        <f>$E$46</f>
        <v>28</v>
      </c>
      <c r="AO77" s="4">
        <f>SPC!$G$9</f>
        <v>28.05912175130695</v>
      </c>
      <c r="AP77" s="4">
        <f>SPC!$G$10</f>
        <v>27.950397479462293</v>
      </c>
      <c r="AQ77" s="5">
        <f>SPC!$G$47</f>
        <v>28.1</v>
      </c>
      <c r="AR77" s="6">
        <f>SPC!$E$47</f>
        <v>27.9</v>
      </c>
      <c r="AS77" s="6" t="e">
        <f t="shared" si="3"/>
        <v>#N/A</v>
      </c>
      <c r="AT77" s="8">
        <f t="shared" si="4"/>
        <v>0</v>
      </c>
      <c r="AU77" s="8">
        <f t="shared" si="5"/>
        <v>0</v>
      </c>
      <c r="AV77" s="6" t="e">
        <f t="shared" si="13"/>
        <v>#N/A</v>
      </c>
      <c r="AW77" s="8">
        <f t="shared" si="6"/>
        <v>0</v>
      </c>
      <c r="AX77" s="8">
        <f t="shared" si="7"/>
        <v>0</v>
      </c>
      <c r="AY77" s="6" t="e">
        <f t="shared" si="14"/>
        <v>#N/A</v>
      </c>
      <c r="AZ77" s="6" t="str">
        <f t="shared" si="8"/>
        <v>Lower</v>
      </c>
      <c r="BA77" s="6" t="e">
        <f t="shared" si="15"/>
        <v>#N/A</v>
      </c>
      <c r="BB77" s="6">
        <f t="shared" si="9"/>
        <v>6.6828640776698714E-2</v>
      </c>
      <c r="BC77" s="6">
        <f t="shared" si="10"/>
        <v>4.4552427184465809E-2</v>
      </c>
      <c r="BD77" s="6">
        <f t="shared" si="11"/>
        <v>2.2276213592232905E-2</v>
      </c>
      <c r="BE77" s="6" t="e">
        <f t="shared" si="0"/>
        <v>#N/A</v>
      </c>
    </row>
    <row r="78" spans="3:57" x14ac:dyDescent="0.25">
      <c r="AD78" s="7">
        <v>19</v>
      </c>
      <c r="AE78" s="7">
        <f>E70</f>
        <v>28.01</v>
      </c>
      <c r="AF78" s="4">
        <f t="shared" si="1"/>
        <v>28.01</v>
      </c>
      <c r="AG78" s="4">
        <f t="shared" si="2"/>
        <v>28.01</v>
      </c>
      <c r="AH78" s="4">
        <f t="shared" si="12"/>
        <v>2.0000000000003126E-2</v>
      </c>
      <c r="AI78" s="4">
        <f>$Q$8</f>
        <v>28.022880327358731</v>
      </c>
      <c r="AJ78" s="4">
        <f>$Q$9</f>
        <v>28.041001039332841</v>
      </c>
      <c r="AK78" s="4">
        <f>$R$8</f>
        <v>27.986638903410512</v>
      </c>
      <c r="AL78" s="4">
        <f>$R$9</f>
        <v>27.968518191436402</v>
      </c>
      <c r="AM78" s="4">
        <f>$G$8</f>
        <v>28.004759615384621</v>
      </c>
      <c r="AN78" s="4">
        <f>$E$46</f>
        <v>28</v>
      </c>
      <c r="AO78" s="4">
        <f>SPC!$G$9</f>
        <v>28.05912175130695</v>
      </c>
      <c r="AP78" s="4">
        <f>SPC!$G$10</f>
        <v>27.950397479462293</v>
      </c>
      <c r="AQ78" s="5">
        <f>SPC!$G$47</f>
        <v>28.1</v>
      </c>
      <c r="AR78" s="6">
        <f>SPC!$E$47</f>
        <v>27.9</v>
      </c>
      <c r="AS78" s="6" t="e">
        <f t="shared" si="3"/>
        <v>#N/A</v>
      </c>
      <c r="AT78" s="8">
        <f t="shared" si="4"/>
        <v>0</v>
      </c>
      <c r="AU78" s="8">
        <f t="shared" si="5"/>
        <v>0</v>
      </c>
      <c r="AV78" s="6" t="e">
        <f t="shared" si="13"/>
        <v>#N/A</v>
      </c>
      <c r="AW78" s="8">
        <f t="shared" si="6"/>
        <v>0</v>
      </c>
      <c r="AX78" s="8">
        <f t="shared" si="7"/>
        <v>0</v>
      </c>
      <c r="AY78" s="6" t="e">
        <f t="shared" si="14"/>
        <v>#N/A</v>
      </c>
      <c r="AZ78" s="6" t="str">
        <f t="shared" si="8"/>
        <v>Upper</v>
      </c>
      <c r="BA78" s="6" t="e">
        <f t="shared" si="15"/>
        <v>#N/A</v>
      </c>
      <c r="BB78" s="6">
        <f t="shared" si="9"/>
        <v>6.6828640776698714E-2</v>
      </c>
      <c r="BC78" s="6">
        <f t="shared" si="10"/>
        <v>4.4552427184465809E-2</v>
      </c>
      <c r="BD78" s="6">
        <f t="shared" si="11"/>
        <v>2.2276213592232905E-2</v>
      </c>
      <c r="BE78" s="6" t="e">
        <f t="shared" si="0"/>
        <v>#N/A</v>
      </c>
    </row>
    <row r="79" spans="3:57" x14ac:dyDescent="0.25">
      <c r="AD79" s="7">
        <v>20</v>
      </c>
      <c r="AE79" s="7">
        <f>E71</f>
        <v>28.02</v>
      </c>
      <c r="AF79" s="4">
        <f t="shared" si="1"/>
        <v>28.02</v>
      </c>
      <c r="AG79" s="4">
        <f t="shared" si="2"/>
        <v>28.02</v>
      </c>
      <c r="AH79" s="4">
        <f t="shared" si="12"/>
        <v>9.9999999999980105E-3</v>
      </c>
      <c r="AI79" s="4">
        <f>$Q$8</f>
        <v>28.022880327358731</v>
      </c>
      <c r="AJ79" s="4">
        <f>$Q$9</f>
        <v>28.041001039332841</v>
      </c>
      <c r="AK79" s="4">
        <f>$R$8</f>
        <v>27.986638903410512</v>
      </c>
      <c r="AL79" s="4">
        <f>$R$9</f>
        <v>27.968518191436402</v>
      </c>
      <c r="AM79" s="4">
        <f>$G$8</f>
        <v>28.004759615384621</v>
      </c>
      <c r="AN79" s="4">
        <f>$E$46</f>
        <v>28</v>
      </c>
      <c r="AO79" s="4">
        <f>SPC!$G$9</f>
        <v>28.05912175130695</v>
      </c>
      <c r="AP79" s="4">
        <f>SPC!$G$10</f>
        <v>27.950397479462293</v>
      </c>
      <c r="AQ79" s="5">
        <f>SPC!$G$47</f>
        <v>28.1</v>
      </c>
      <c r="AR79" s="6">
        <f>SPC!$E$47</f>
        <v>27.9</v>
      </c>
      <c r="AS79" s="6" t="e">
        <f t="shared" si="3"/>
        <v>#N/A</v>
      </c>
      <c r="AT79" s="8">
        <f t="shared" si="4"/>
        <v>0</v>
      </c>
      <c r="AU79" s="8">
        <f t="shared" si="5"/>
        <v>0</v>
      </c>
      <c r="AV79" s="6" t="e">
        <f t="shared" si="13"/>
        <v>#N/A</v>
      </c>
      <c r="AW79" s="8">
        <f t="shared" si="6"/>
        <v>0</v>
      </c>
      <c r="AX79" s="8">
        <f t="shared" si="7"/>
        <v>0</v>
      </c>
      <c r="AY79" s="6" t="e">
        <f t="shared" si="14"/>
        <v>#N/A</v>
      </c>
      <c r="AZ79" s="6" t="str">
        <f t="shared" si="8"/>
        <v>Upper</v>
      </c>
      <c r="BA79" s="6" t="e">
        <f t="shared" si="15"/>
        <v>#N/A</v>
      </c>
      <c r="BB79" s="6">
        <f t="shared" si="9"/>
        <v>6.6828640776698714E-2</v>
      </c>
      <c r="BC79" s="6">
        <f t="shared" si="10"/>
        <v>4.4552427184465809E-2</v>
      </c>
      <c r="BD79" s="6">
        <f t="shared" si="11"/>
        <v>2.2276213592232905E-2</v>
      </c>
      <c r="BE79" s="6" t="e">
        <f t="shared" si="0"/>
        <v>#N/A</v>
      </c>
    </row>
    <row r="80" spans="3:57" x14ac:dyDescent="0.25">
      <c r="AD80" s="7">
        <v>21</v>
      </c>
      <c r="AE80" s="7">
        <f>E72</f>
        <v>27.98</v>
      </c>
      <c r="AF80" s="4">
        <f t="shared" si="1"/>
        <v>27.98</v>
      </c>
      <c r="AG80" s="4">
        <f t="shared" si="2"/>
        <v>27.98</v>
      </c>
      <c r="AH80" s="4">
        <f t="shared" si="12"/>
        <v>3.9999999999999147E-2</v>
      </c>
      <c r="AI80" s="4">
        <f>$Q$8</f>
        <v>28.022880327358731</v>
      </c>
      <c r="AJ80" s="4">
        <f>$Q$9</f>
        <v>28.041001039332841</v>
      </c>
      <c r="AK80" s="4">
        <f>$R$8</f>
        <v>27.986638903410512</v>
      </c>
      <c r="AL80" s="4">
        <f>$R$9</f>
        <v>27.968518191436402</v>
      </c>
      <c r="AM80" s="4">
        <f>$G$8</f>
        <v>28.004759615384621</v>
      </c>
      <c r="AN80" s="4">
        <f>$E$46</f>
        <v>28</v>
      </c>
      <c r="AO80" s="4">
        <f>SPC!$G$9</f>
        <v>28.05912175130695</v>
      </c>
      <c r="AP80" s="4">
        <f>SPC!$G$10</f>
        <v>27.950397479462293</v>
      </c>
      <c r="AQ80" s="5">
        <f>SPC!$G$47</f>
        <v>28.1</v>
      </c>
      <c r="AR80" s="6">
        <f>SPC!$E$47</f>
        <v>27.9</v>
      </c>
      <c r="AS80" s="6" t="e">
        <f t="shared" si="3"/>
        <v>#N/A</v>
      </c>
      <c r="AT80" s="8">
        <f t="shared" si="4"/>
        <v>0</v>
      </c>
      <c r="AU80" s="8">
        <f t="shared" si="5"/>
        <v>0</v>
      </c>
      <c r="AV80" s="6" t="e">
        <f t="shared" si="13"/>
        <v>#N/A</v>
      </c>
      <c r="AW80" s="8">
        <f t="shared" si="6"/>
        <v>0</v>
      </c>
      <c r="AX80" s="8">
        <f t="shared" si="7"/>
        <v>1</v>
      </c>
      <c r="AY80" s="6" t="e">
        <f t="shared" si="14"/>
        <v>#N/A</v>
      </c>
      <c r="AZ80" s="6" t="str">
        <f t="shared" si="8"/>
        <v>Lower</v>
      </c>
      <c r="BA80" s="6" t="e">
        <f t="shared" si="15"/>
        <v>#N/A</v>
      </c>
      <c r="BB80" s="6">
        <f t="shared" si="9"/>
        <v>6.6828640776698714E-2</v>
      </c>
      <c r="BC80" s="6">
        <f t="shared" si="10"/>
        <v>4.4552427184465809E-2</v>
      </c>
      <c r="BD80" s="6">
        <f t="shared" si="11"/>
        <v>2.2276213592232905E-2</v>
      </c>
      <c r="BE80" s="6" t="e">
        <f t="shared" si="0"/>
        <v>#N/A</v>
      </c>
    </row>
    <row r="81" spans="30:57" x14ac:dyDescent="0.25">
      <c r="AD81" s="7">
        <v>22</v>
      </c>
      <c r="AE81" s="7">
        <f>E73</f>
        <v>28.02</v>
      </c>
      <c r="AF81" s="4">
        <f t="shared" si="1"/>
        <v>28.02</v>
      </c>
      <c r="AG81" s="4">
        <f t="shared" si="2"/>
        <v>28.02</v>
      </c>
      <c r="AH81" s="4">
        <f t="shared" si="12"/>
        <v>3.9999999999999147E-2</v>
      </c>
      <c r="AI81" s="4">
        <f>$Q$8</f>
        <v>28.022880327358731</v>
      </c>
      <c r="AJ81" s="4">
        <f>$Q$9</f>
        <v>28.041001039332841</v>
      </c>
      <c r="AK81" s="4">
        <f>$R$8</f>
        <v>27.986638903410512</v>
      </c>
      <c r="AL81" s="4">
        <f>$R$9</f>
        <v>27.968518191436402</v>
      </c>
      <c r="AM81" s="4">
        <f>$G$8</f>
        <v>28.004759615384621</v>
      </c>
      <c r="AN81" s="4">
        <f>$E$46</f>
        <v>28</v>
      </c>
      <c r="AO81" s="4">
        <f>SPC!$G$9</f>
        <v>28.05912175130695</v>
      </c>
      <c r="AP81" s="4">
        <f>SPC!$G$10</f>
        <v>27.950397479462293</v>
      </c>
      <c r="AQ81" s="5">
        <f>SPC!$G$47</f>
        <v>28.1</v>
      </c>
      <c r="AR81" s="6">
        <f>SPC!$E$47</f>
        <v>27.9</v>
      </c>
      <c r="AS81" s="6" t="e">
        <f t="shared" si="3"/>
        <v>#N/A</v>
      </c>
      <c r="AT81" s="8">
        <f t="shared" si="4"/>
        <v>0</v>
      </c>
      <c r="AU81" s="8">
        <f t="shared" si="5"/>
        <v>0</v>
      </c>
      <c r="AV81" s="6" t="e">
        <f t="shared" si="13"/>
        <v>#N/A</v>
      </c>
      <c r="AW81" s="8">
        <f t="shared" si="6"/>
        <v>0</v>
      </c>
      <c r="AX81" s="8">
        <f t="shared" si="7"/>
        <v>0</v>
      </c>
      <c r="AY81" s="6" t="e">
        <f t="shared" si="14"/>
        <v>#N/A</v>
      </c>
      <c r="AZ81" s="6" t="str">
        <f t="shared" si="8"/>
        <v>Upper</v>
      </c>
      <c r="BA81" s="6" t="e">
        <f t="shared" si="15"/>
        <v>#N/A</v>
      </c>
      <c r="BB81" s="6">
        <f t="shared" si="9"/>
        <v>6.6828640776698714E-2</v>
      </c>
      <c r="BC81" s="6">
        <f t="shared" si="10"/>
        <v>4.4552427184465809E-2</v>
      </c>
      <c r="BD81" s="6">
        <f t="shared" si="11"/>
        <v>2.2276213592232905E-2</v>
      </c>
      <c r="BE81" s="6" t="e">
        <f t="shared" si="0"/>
        <v>#N/A</v>
      </c>
    </row>
    <row r="82" spans="30:57" x14ac:dyDescent="0.25">
      <c r="AD82" s="7">
        <v>23</v>
      </c>
      <c r="AE82" s="7">
        <f>E74</f>
        <v>28</v>
      </c>
      <c r="AF82" s="4">
        <f t="shared" si="1"/>
        <v>28</v>
      </c>
      <c r="AG82" s="4">
        <f t="shared" si="2"/>
        <v>28</v>
      </c>
      <c r="AH82" s="4">
        <f t="shared" si="12"/>
        <v>1.9999999999999574E-2</v>
      </c>
      <c r="AI82" s="4">
        <f>$Q$8</f>
        <v>28.022880327358731</v>
      </c>
      <c r="AJ82" s="4">
        <f>$Q$9</f>
        <v>28.041001039332841</v>
      </c>
      <c r="AK82" s="4">
        <f>$R$8</f>
        <v>27.986638903410512</v>
      </c>
      <c r="AL82" s="4">
        <f>$R$9</f>
        <v>27.968518191436402</v>
      </c>
      <c r="AM82" s="4">
        <f>$G$8</f>
        <v>28.004759615384621</v>
      </c>
      <c r="AN82" s="4">
        <f>$E$46</f>
        <v>28</v>
      </c>
      <c r="AO82" s="4">
        <f>SPC!$G$9</f>
        <v>28.05912175130695</v>
      </c>
      <c r="AP82" s="4">
        <f>SPC!$G$10</f>
        <v>27.950397479462293</v>
      </c>
      <c r="AQ82" s="5">
        <f>SPC!$G$47</f>
        <v>28.1</v>
      </c>
      <c r="AR82" s="6">
        <f>SPC!$E$47</f>
        <v>27.9</v>
      </c>
      <c r="AS82" s="6" t="e">
        <f t="shared" si="3"/>
        <v>#N/A</v>
      </c>
      <c r="AT82" s="8">
        <f t="shared" si="4"/>
        <v>0</v>
      </c>
      <c r="AU82" s="8">
        <f t="shared" si="5"/>
        <v>0</v>
      </c>
      <c r="AV82" s="6" t="e">
        <f t="shared" si="13"/>
        <v>#N/A</v>
      </c>
      <c r="AW82" s="8">
        <f t="shared" si="6"/>
        <v>0</v>
      </c>
      <c r="AX82" s="8">
        <f t="shared" si="7"/>
        <v>0</v>
      </c>
      <c r="AY82" s="6" t="e">
        <f t="shared" si="14"/>
        <v>#N/A</v>
      </c>
      <c r="AZ82" s="6" t="str">
        <f t="shared" si="8"/>
        <v>Lower</v>
      </c>
      <c r="BA82" s="6" t="e">
        <f t="shared" si="15"/>
        <v>#N/A</v>
      </c>
      <c r="BB82" s="6">
        <f t="shared" si="9"/>
        <v>6.6828640776698714E-2</v>
      </c>
      <c r="BC82" s="6">
        <f t="shared" si="10"/>
        <v>4.4552427184465809E-2</v>
      </c>
      <c r="BD82" s="6">
        <f t="shared" si="11"/>
        <v>2.2276213592232905E-2</v>
      </c>
      <c r="BE82" s="6" t="e">
        <f t="shared" si="0"/>
        <v>#N/A</v>
      </c>
    </row>
    <row r="83" spans="30:57" x14ac:dyDescent="0.25">
      <c r="AD83" s="7">
        <v>24</v>
      </c>
      <c r="AE83" s="7">
        <f>E75</f>
        <v>28.02</v>
      </c>
      <c r="AF83" s="4">
        <f t="shared" si="1"/>
        <v>28.02</v>
      </c>
      <c r="AG83" s="4">
        <f t="shared" si="2"/>
        <v>28.02</v>
      </c>
      <c r="AH83" s="4">
        <f t="shared" si="12"/>
        <v>1.9999999999999574E-2</v>
      </c>
      <c r="AI83" s="4">
        <f>$Q$8</f>
        <v>28.022880327358731</v>
      </c>
      <c r="AJ83" s="4">
        <f>$Q$9</f>
        <v>28.041001039332841</v>
      </c>
      <c r="AK83" s="4">
        <f>$R$8</f>
        <v>27.986638903410512</v>
      </c>
      <c r="AL83" s="4">
        <f>$R$9</f>
        <v>27.968518191436402</v>
      </c>
      <c r="AM83" s="4">
        <f>$G$8</f>
        <v>28.004759615384621</v>
      </c>
      <c r="AN83" s="4">
        <f>$E$46</f>
        <v>28</v>
      </c>
      <c r="AO83" s="4">
        <f>SPC!$G$9</f>
        <v>28.05912175130695</v>
      </c>
      <c r="AP83" s="4">
        <f>SPC!$G$10</f>
        <v>27.950397479462293</v>
      </c>
      <c r="AQ83" s="5">
        <f>SPC!$G$47</f>
        <v>28.1</v>
      </c>
      <c r="AR83" s="6">
        <f>SPC!$E$47</f>
        <v>27.9</v>
      </c>
      <c r="AS83" s="6" t="e">
        <f t="shared" si="3"/>
        <v>#N/A</v>
      </c>
      <c r="AT83" s="8">
        <f t="shared" si="4"/>
        <v>0</v>
      </c>
      <c r="AU83" s="8">
        <f t="shared" si="5"/>
        <v>0</v>
      </c>
      <c r="AV83" s="6" t="e">
        <f t="shared" si="13"/>
        <v>#N/A</v>
      </c>
      <c r="AW83" s="8">
        <f t="shared" si="6"/>
        <v>0</v>
      </c>
      <c r="AX83" s="8">
        <f t="shared" si="7"/>
        <v>0</v>
      </c>
      <c r="AY83" s="6" t="e">
        <f t="shared" si="14"/>
        <v>#N/A</v>
      </c>
      <c r="AZ83" s="6" t="str">
        <f t="shared" si="8"/>
        <v>Upper</v>
      </c>
      <c r="BA83" s="6" t="e">
        <f t="shared" si="15"/>
        <v>#N/A</v>
      </c>
      <c r="BB83" s="6">
        <f t="shared" si="9"/>
        <v>6.6828640776698714E-2</v>
      </c>
      <c r="BC83" s="6">
        <f t="shared" si="10"/>
        <v>4.4552427184465809E-2</v>
      </c>
      <c r="BD83" s="6">
        <f t="shared" si="11"/>
        <v>2.2276213592232905E-2</v>
      </c>
      <c r="BE83" s="6" t="e">
        <f t="shared" si="0"/>
        <v>#N/A</v>
      </c>
    </row>
    <row r="84" spans="30:57" x14ac:dyDescent="0.25">
      <c r="AD84" s="7">
        <v>25</v>
      </c>
      <c r="AE84" s="7">
        <f>E76</f>
        <v>27.98</v>
      </c>
      <c r="AF84" s="4">
        <f t="shared" si="1"/>
        <v>27.98</v>
      </c>
      <c r="AG84" s="4">
        <f t="shared" si="2"/>
        <v>27.98</v>
      </c>
      <c r="AH84" s="4">
        <f t="shared" si="12"/>
        <v>3.9999999999999147E-2</v>
      </c>
      <c r="AI84" s="4">
        <f>$Q$8</f>
        <v>28.022880327358731</v>
      </c>
      <c r="AJ84" s="4">
        <f>$Q$9</f>
        <v>28.041001039332841</v>
      </c>
      <c r="AK84" s="4">
        <f>$R$8</f>
        <v>27.986638903410512</v>
      </c>
      <c r="AL84" s="4">
        <f>$R$9</f>
        <v>27.968518191436402</v>
      </c>
      <c r="AM84" s="4">
        <f>$G$8</f>
        <v>28.004759615384621</v>
      </c>
      <c r="AN84" s="4">
        <f>$E$46</f>
        <v>28</v>
      </c>
      <c r="AO84" s="4">
        <f>SPC!$G$9</f>
        <v>28.05912175130695</v>
      </c>
      <c r="AP84" s="4">
        <f>SPC!$G$10</f>
        <v>27.950397479462293</v>
      </c>
      <c r="AQ84" s="5">
        <f>SPC!$G$47</f>
        <v>28.1</v>
      </c>
      <c r="AR84" s="6">
        <f>SPC!$E$47</f>
        <v>27.9</v>
      </c>
      <c r="AS84" s="6" t="e">
        <f t="shared" si="3"/>
        <v>#N/A</v>
      </c>
      <c r="AT84" s="8">
        <f t="shared" si="4"/>
        <v>0</v>
      </c>
      <c r="AU84" s="8">
        <f t="shared" si="5"/>
        <v>0</v>
      </c>
      <c r="AV84" s="6" t="e">
        <f t="shared" si="13"/>
        <v>#N/A</v>
      </c>
      <c r="AW84" s="8">
        <f t="shared" si="6"/>
        <v>0</v>
      </c>
      <c r="AX84" s="8">
        <f t="shared" si="7"/>
        <v>1</v>
      </c>
      <c r="AY84" s="6" t="e">
        <f t="shared" si="14"/>
        <v>#N/A</v>
      </c>
      <c r="AZ84" s="6" t="str">
        <f t="shared" si="8"/>
        <v>Lower</v>
      </c>
      <c r="BA84" s="6" t="e">
        <f t="shared" si="15"/>
        <v>#N/A</v>
      </c>
      <c r="BB84" s="6">
        <f t="shared" si="9"/>
        <v>6.6828640776698714E-2</v>
      </c>
      <c r="BC84" s="6">
        <f t="shared" si="10"/>
        <v>4.4552427184465809E-2</v>
      </c>
      <c r="BD84" s="6">
        <f t="shared" si="11"/>
        <v>2.2276213592232905E-2</v>
      </c>
      <c r="BE84" s="6" t="e">
        <f t="shared" si="0"/>
        <v>#N/A</v>
      </c>
    </row>
    <row r="85" spans="30:57" x14ac:dyDescent="0.25">
      <c r="AD85" s="7">
        <v>26</v>
      </c>
      <c r="AE85" s="7">
        <f>G52</f>
        <v>28.01</v>
      </c>
      <c r="AF85" s="4">
        <f t="shared" si="1"/>
        <v>28.01</v>
      </c>
      <c r="AG85" s="4">
        <f t="shared" si="2"/>
        <v>28.01</v>
      </c>
      <c r="AH85" s="4">
        <f t="shared" si="12"/>
        <v>3.0000000000001137E-2</v>
      </c>
      <c r="AI85" s="4">
        <f>$Q$8</f>
        <v>28.022880327358731</v>
      </c>
      <c r="AJ85" s="4">
        <f>$Q$9</f>
        <v>28.041001039332841</v>
      </c>
      <c r="AK85" s="4">
        <f>$R$8</f>
        <v>27.986638903410512</v>
      </c>
      <c r="AL85" s="4">
        <f>$R$9</f>
        <v>27.968518191436402</v>
      </c>
      <c r="AM85" s="4">
        <f>$G$8</f>
        <v>28.004759615384621</v>
      </c>
      <c r="AN85" s="4">
        <f>$E$46</f>
        <v>28</v>
      </c>
      <c r="AO85" s="4">
        <f>SPC!$G$9</f>
        <v>28.05912175130695</v>
      </c>
      <c r="AP85" s="4">
        <f>SPC!$G$10</f>
        <v>27.950397479462293</v>
      </c>
      <c r="AQ85" s="5">
        <f>SPC!$G$47</f>
        <v>28.1</v>
      </c>
      <c r="AR85" s="6">
        <f>SPC!$E$47</f>
        <v>27.9</v>
      </c>
      <c r="AS85" s="6" t="e">
        <f t="shared" si="3"/>
        <v>#N/A</v>
      </c>
      <c r="AT85" s="8">
        <f t="shared" si="4"/>
        <v>0</v>
      </c>
      <c r="AU85" s="8">
        <f t="shared" si="5"/>
        <v>0</v>
      </c>
      <c r="AV85" s="6" t="e">
        <f t="shared" si="13"/>
        <v>#N/A</v>
      </c>
      <c r="AW85" s="8">
        <f t="shared" si="6"/>
        <v>0</v>
      </c>
      <c r="AX85" s="8">
        <f t="shared" si="7"/>
        <v>0</v>
      </c>
      <c r="AY85" s="6" t="e">
        <f t="shared" si="14"/>
        <v>#N/A</v>
      </c>
      <c r="AZ85" s="6" t="str">
        <f t="shared" si="8"/>
        <v>Upper</v>
      </c>
      <c r="BA85" s="6" t="e">
        <f t="shared" si="15"/>
        <v>#N/A</v>
      </c>
      <c r="BB85" s="6">
        <f t="shared" si="9"/>
        <v>6.6828640776698714E-2</v>
      </c>
      <c r="BC85" s="6">
        <f t="shared" si="10"/>
        <v>4.4552427184465809E-2</v>
      </c>
      <c r="BD85" s="6">
        <f t="shared" si="11"/>
        <v>2.2276213592232905E-2</v>
      </c>
      <c r="BE85" s="6" t="e">
        <f t="shared" si="0"/>
        <v>#N/A</v>
      </c>
    </row>
    <row r="86" spans="30:57" x14ac:dyDescent="0.25">
      <c r="AD86" s="7">
        <v>27</v>
      </c>
      <c r="AE86" s="7">
        <f>G53</f>
        <v>27.99</v>
      </c>
      <c r="AF86" s="4">
        <f t="shared" si="1"/>
        <v>27.99</v>
      </c>
      <c r="AG86" s="4">
        <f t="shared" si="2"/>
        <v>27.99</v>
      </c>
      <c r="AH86" s="4">
        <f t="shared" si="12"/>
        <v>2.0000000000003126E-2</v>
      </c>
      <c r="AI86" s="4">
        <f>$Q$8</f>
        <v>28.022880327358731</v>
      </c>
      <c r="AJ86" s="4">
        <f>$Q$9</f>
        <v>28.041001039332841</v>
      </c>
      <c r="AK86" s="4">
        <f>$R$8</f>
        <v>27.986638903410512</v>
      </c>
      <c r="AL86" s="4">
        <f>$R$9</f>
        <v>27.968518191436402</v>
      </c>
      <c r="AM86" s="4">
        <f>$G$8</f>
        <v>28.004759615384621</v>
      </c>
      <c r="AN86" s="4">
        <f>$E$46</f>
        <v>28</v>
      </c>
      <c r="AO86" s="4">
        <f>SPC!$G$9</f>
        <v>28.05912175130695</v>
      </c>
      <c r="AP86" s="4">
        <f>SPC!$G$10</f>
        <v>27.950397479462293</v>
      </c>
      <c r="AQ86" s="5">
        <f>SPC!$G$47</f>
        <v>28.1</v>
      </c>
      <c r="AR86" s="6">
        <f>SPC!$E$47</f>
        <v>27.9</v>
      </c>
      <c r="AS86" s="6" t="e">
        <f t="shared" si="3"/>
        <v>#N/A</v>
      </c>
      <c r="AT86" s="8">
        <f t="shared" si="4"/>
        <v>0</v>
      </c>
      <c r="AU86" s="8">
        <f t="shared" si="5"/>
        <v>0</v>
      </c>
      <c r="AV86" s="6" t="e">
        <f t="shared" si="13"/>
        <v>#N/A</v>
      </c>
      <c r="AW86" s="8">
        <f t="shared" si="6"/>
        <v>0</v>
      </c>
      <c r="AX86" s="8">
        <f t="shared" si="7"/>
        <v>0</v>
      </c>
      <c r="AY86" s="6" t="e">
        <f t="shared" si="14"/>
        <v>#N/A</v>
      </c>
      <c r="AZ86" s="6" t="str">
        <f t="shared" si="8"/>
        <v>Lower</v>
      </c>
      <c r="BA86" s="6" t="e">
        <f t="shared" si="15"/>
        <v>#N/A</v>
      </c>
      <c r="BB86" s="6">
        <f t="shared" si="9"/>
        <v>6.6828640776698714E-2</v>
      </c>
      <c r="BC86" s="6">
        <f t="shared" si="10"/>
        <v>4.4552427184465809E-2</v>
      </c>
      <c r="BD86" s="6">
        <f t="shared" si="11"/>
        <v>2.2276213592232905E-2</v>
      </c>
      <c r="BE86" s="6" t="e">
        <f t="shared" si="0"/>
        <v>#N/A</v>
      </c>
    </row>
    <row r="87" spans="30:57" x14ac:dyDescent="0.25">
      <c r="AD87" s="7">
        <v>28</v>
      </c>
      <c r="AE87" s="7">
        <f>G54</f>
        <v>28.02</v>
      </c>
      <c r="AF87" s="4">
        <f>IF(AE87&lt;&gt;0,AE87,"")</f>
        <v>28.02</v>
      </c>
      <c r="AG87" s="4">
        <f>IF(AE87&lt;&gt;0,AE87,NA())</f>
        <v>28.02</v>
      </c>
      <c r="AH87" s="4">
        <f>IF(AF87&lt;&gt;"",ABS(AG87-AG86),"")</f>
        <v>3.0000000000001137E-2</v>
      </c>
      <c r="AI87" s="4">
        <f>$Q$8</f>
        <v>28.022880327358731</v>
      </c>
      <c r="AJ87" s="4">
        <f>$Q$9</f>
        <v>28.041001039332841</v>
      </c>
      <c r="AK87" s="4">
        <f>$R$8</f>
        <v>27.986638903410512</v>
      </c>
      <c r="AL87" s="4">
        <f>$R$9</f>
        <v>27.968518191436402</v>
      </c>
      <c r="AM87" s="4">
        <f>$G$8</f>
        <v>28.004759615384621</v>
      </c>
      <c r="AN87" s="4">
        <f>$E$46</f>
        <v>28</v>
      </c>
      <c r="AO87" s="4">
        <f>SPC!$G$9</f>
        <v>28.05912175130695</v>
      </c>
      <c r="AP87" s="4">
        <f>SPC!$G$10</f>
        <v>27.950397479462293</v>
      </c>
      <c r="AQ87" s="5">
        <f>SPC!$G$47</f>
        <v>28.1</v>
      </c>
      <c r="AR87" s="6">
        <f>SPC!$E$47</f>
        <v>27.9</v>
      </c>
      <c r="AS87" s="6" t="e">
        <f>IF(OR(AG87&gt;AO87,AG87&lt;AP87),AG87,NA())</f>
        <v>#N/A</v>
      </c>
      <c r="AT87" s="8">
        <f>IF(OR(AG87&gt;AJ87,AG87&lt;AL87),1,0)</f>
        <v>0</v>
      </c>
      <c r="AU87" s="8">
        <f t="shared" si="5"/>
        <v>0</v>
      </c>
      <c r="AV87" s="6" t="e">
        <f t="shared" si="13"/>
        <v>#N/A</v>
      </c>
      <c r="AW87" s="8">
        <f t="shared" si="6"/>
        <v>0</v>
      </c>
      <c r="AX87" s="8">
        <f t="shared" si="7"/>
        <v>0</v>
      </c>
      <c r="AY87" s="6" t="e">
        <f t="shared" si="14"/>
        <v>#N/A</v>
      </c>
      <c r="AZ87" s="6" t="str">
        <f t="shared" si="8"/>
        <v>Upper</v>
      </c>
      <c r="BA87" s="6" t="e">
        <f t="shared" si="15"/>
        <v>#N/A</v>
      </c>
      <c r="BB87" s="6">
        <f t="shared" si="9"/>
        <v>6.6828640776698714E-2</v>
      </c>
      <c r="BC87" s="6">
        <f t="shared" si="10"/>
        <v>4.4552427184465809E-2</v>
      </c>
      <c r="BD87" s="6">
        <f t="shared" si="11"/>
        <v>2.2276213592232905E-2</v>
      </c>
      <c r="BE87" s="6" t="e">
        <f t="shared" si="0"/>
        <v>#N/A</v>
      </c>
    </row>
    <row r="88" spans="30:57" x14ac:dyDescent="0.25">
      <c r="AD88" s="7">
        <v>29</v>
      </c>
      <c r="AE88" s="7">
        <f>G55</f>
        <v>27.98</v>
      </c>
      <c r="AF88" s="4">
        <f>IF(AE88&lt;&gt;0,AE88,"")</f>
        <v>27.98</v>
      </c>
      <c r="AG88" s="4">
        <f>IF(AE88&lt;&gt;0,AE88,NA())</f>
        <v>27.98</v>
      </c>
      <c r="AH88" s="4">
        <f>IF(AF88&lt;&gt;"",ABS(AG88-AG87),"")</f>
        <v>3.9999999999999147E-2</v>
      </c>
      <c r="AI88" s="4">
        <f>$Q$8</f>
        <v>28.022880327358731</v>
      </c>
      <c r="AJ88" s="4">
        <f>$Q$9</f>
        <v>28.041001039332841</v>
      </c>
      <c r="AK88" s="4">
        <f>$R$8</f>
        <v>27.986638903410512</v>
      </c>
      <c r="AL88" s="4">
        <f>$R$9</f>
        <v>27.968518191436402</v>
      </c>
      <c r="AM88" s="4">
        <f>$G$8</f>
        <v>28.004759615384621</v>
      </c>
      <c r="AN88" s="4">
        <f>$E$46</f>
        <v>28</v>
      </c>
      <c r="AO88" s="4">
        <f>SPC!$G$9</f>
        <v>28.05912175130695</v>
      </c>
      <c r="AP88" s="4">
        <f>SPC!$G$10</f>
        <v>27.950397479462293</v>
      </c>
      <c r="AQ88" s="5">
        <f>SPC!$G$47</f>
        <v>28.1</v>
      </c>
      <c r="AR88" s="6">
        <f>SPC!$E$47</f>
        <v>27.9</v>
      </c>
      <c r="AS88" s="6" t="e">
        <f>IF(OR(AG88&gt;AO88,AG88&lt;AP88),AG88,NA())</f>
        <v>#N/A</v>
      </c>
      <c r="AT88" s="8">
        <f>IF(OR(AG88&gt;AJ88,AG88&lt;AL88),1,0)</f>
        <v>0</v>
      </c>
      <c r="AU88" s="8">
        <f t="shared" si="5"/>
        <v>0</v>
      </c>
      <c r="AV88" s="6" t="e">
        <f t="shared" si="13"/>
        <v>#N/A</v>
      </c>
      <c r="AW88" s="8">
        <f t="shared" si="6"/>
        <v>0</v>
      </c>
      <c r="AX88" s="8">
        <f t="shared" si="7"/>
        <v>1</v>
      </c>
      <c r="AY88" s="6" t="e">
        <f t="shared" si="14"/>
        <v>#N/A</v>
      </c>
      <c r="AZ88" s="6" t="str">
        <f t="shared" si="8"/>
        <v>Lower</v>
      </c>
      <c r="BA88" s="6" t="e">
        <f t="shared" si="15"/>
        <v>#N/A</v>
      </c>
      <c r="BB88" s="6">
        <f t="shared" si="9"/>
        <v>6.6828640776698714E-2</v>
      </c>
      <c r="BC88" s="6">
        <f t="shared" si="10"/>
        <v>4.4552427184465809E-2</v>
      </c>
      <c r="BD88" s="6">
        <f t="shared" si="11"/>
        <v>2.2276213592232905E-2</v>
      </c>
      <c r="BE88" s="6" t="e">
        <f t="shared" si="0"/>
        <v>#N/A</v>
      </c>
    </row>
    <row r="89" spans="30:57" x14ac:dyDescent="0.25">
      <c r="AD89" s="7">
        <v>30</v>
      </c>
      <c r="AE89" s="7">
        <f>G56</f>
        <v>27.99</v>
      </c>
      <c r="AF89" s="4">
        <f t="shared" si="1"/>
        <v>27.99</v>
      </c>
      <c r="AG89" s="4">
        <f t="shared" si="2"/>
        <v>27.99</v>
      </c>
      <c r="AH89" s="4">
        <f>IF(AF89&lt;&gt;"",ABS(AG89-AG88),"")</f>
        <v>9.9999999999980105E-3</v>
      </c>
      <c r="AI89" s="4">
        <f>$Q$8</f>
        <v>28.022880327358731</v>
      </c>
      <c r="AJ89" s="4">
        <f>$Q$9</f>
        <v>28.041001039332841</v>
      </c>
      <c r="AK89" s="4">
        <f>$R$8</f>
        <v>27.986638903410512</v>
      </c>
      <c r="AL89" s="4">
        <f>$R$9</f>
        <v>27.968518191436402</v>
      </c>
      <c r="AM89" s="4">
        <f>$G$8</f>
        <v>28.004759615384621</v>
      </c>
      <c r="AN89" s="4">
        <f>$E$46</f>
        <v>28</v>
      </c>
      <c r="AO89" s="4">
        <f>SPC!$G$9</f>
        <v>28.05912175130695</v>
      </c>
      <c r="AP89" s="4">
        <f>SPC!$G$10</f>
        <v>27.950397479462293</v>
      </c>
      <c r="AQ89" s="5">
        <f>SPC!$G$47</f>
        <v>28.1</v>
      </c>
      <c r="AR89" s="6">
        <f>SPC!$E$47</f>
        <v>27.9</v>
      </c>
      <c r="AS89" s="6" t="e">
        <f t="shared" si="3"/>
        <v>#N/A</v>
      </c>
      <c r="AT89" s="8">
        <f t="shared" si="4"/>
        <v>0</v>
      </c>
      <c r="AU89" s="8">
        <f t="shared" si="5"/>
        <v>0</v>
      </c>
      <c r="AV89" s="6" t="e">
        <f t="shared" si="13"/>
        <v>#N/A</v>
      </c>
      <c r="AW89" s="8">
        <f t="shared" si="6"/>
        <v>0</v>
      </c>
      <c r="AX89" s="8">
        <f t="shared" si="7"/>
        <v>0</v>
      </c>
      <c r="AY89" s="6" t="e">
        <f t="shared" si="14"/>
        <v>#N/A</v>
      </c>
      <c r="AZ89" s="6" t="str">
        <f t="shared" si="8"/>
        <v>Lower</v>
      </c>
      <c r="BA89" s="6" t="e">
        <f t="shared" si="15"/>
        <v>#N/A</v>
      </c>
      <c r="BB89" s="6">
        <f t="shared" si="9"/>
        <v>6.6828640776698714E-2</v>
      </c>
      <c r="BC89" s="6">
        <f t="shared" si="10"/>
        <v>4.4552427184465809E-2</v>
      </c>
      <c r="BD89" s="6">
        <f t="shared" si="11"/>
        <v>2.2276213592232905E-2</v>
      </c>
      <c r="BE89" s="6" t="e">
        <f t="shared" si="0"/>
        <v>#N/A</v>
      </c>
    </row>
    <row r="90" spans="30:57" x14ac:dyDescent="0.25">
      <c r="AD90" s="7">
        <v>31</v>
      </c>
      <c r="AE90" s="7">
        <f>G57</f>
        <v>27.98</v>
      </c>
      <c r="AF90" s="4">
        <f t="shared" si="1"/>
        <v>27.98</v>
      </c>
      <c r="AG90" s="4">
        <f t="shared" si="2"/>
        <v>27.98</v>
      </c>
      <c r="AH90" s="4">
        <f t="shared" si="12"/>
        <v>9.9999999999980105E-3</v>
      </c>
      <c r="AI90" s="4">
        <f>$Q$8</f>
        <v>28.022880327358731</v>
      </c>
      <c r="AJ90" s="4">
        <f>$Q$9</f>
        <v>28.041001039332841</v>
      </c>
      <c r="AK90" s="4">
        <f>$R$8</f>
        <v>27.986638903410512</v>
      </c>
      <c r="AL90" s="4">
        <f>$R$9</f>
        <v>27.968518191436402</v>
      </c>
      <c r="AM90" s="4">
        <f>$G$8</f>
        <v>28.004759615384621</v>
      </c>
      <c r="AN90" s="4">
        <f>$E$46</f>
        <v>28</v>
      </c>
      <c r="AO90" s="4">
        <f>SPC!$G$9</f>
        <v>28.05912175130695</v>
      </c>
      <c r="AP90" s="4">
        <f>SPC!$G$10</f>
        <v>27.950397479462293</v>
      </c>
      <c r="AQ90" s="5">
        <f>SPC!$G$47</f>
        <v>28.1</v>
      </c>
      <c r="AR90" s="6">
        <f>SPC!$E$47</f>
        <v>27.9</v>
      </c>
      <c r="AS90" s="6" t="e">
        <f t="shared" si="3"/>
        <v>#N/A</v>
      </c>
      <c r="AT90" s="8">
        <f t="shared" si="4"/>
        <v>0</v>
      </c>
      <c r="AU90" s="8">
        <f t="shared" si="5"/>
        <v>0</v>
      </c>
      <c r="AV90" s="6" t="e">
        <f t="shared" si="13"/>
        <v>#N/A</v>
      </c>
      <c r="AW90" s="8">
        <f t="shared" si="6"/>
        <v>0</v>
      </c>
      <c r="AX90" s="8">
        <f t="shared" si="7"/>
        <v>1</v>
      </c>
      <c r="AY90" s="6" t="e">
        <f t="shared" si="14"/>
        <v>#N/A</v>
      </c>
      <c r="AZ90" s="6" t="str">
        <f t="shared" si="8"/>
        <v>Lower</v>
      </c>
      <c r="BA90" s="6" t="e">
        <f t="shared" si="15"/>
        <v>#N/A</v>
      </c>
      <c r="BB90" s="6">
        <f t="shared" si="9"/>
        <v>6.6828640776698714E-2</v>
      </c>
      <c r="BC90" s="6">
        <f t="shared" si="10"/>
        <v>4.4552427184465809E-2</v>
      </c>
      <c r="BD90" s="6">
        <f t="shared" si="11"/>
        <v>2.2276213592232905E-2</v>
      </c>
      <c r="BE90" s="6" t="e">
        <f t="shared" si="0"/>
        <v>#N/A</v>
      </c>
    </row>
    <row r="91" spans="30:57" x14ac:dyDescent="0.25">
      <c r="AD91" s="7">
        <v>32</v>
      </c>
      <c r="AE91" s="7">
        <f>G58</f>
        <v>27.99</v>
      </c>
      <c r="AF91" s="4">
        <f t="shared" si="1"/>
        <v>27.99</v>
      </c>
      <c r="AG91" s="4">
        <f t="shared" si="2"/>
        <v>27.99</v>
      </c>
      <c r="AH91" s="4">
        <f t="shared" si="12"/>
        <v>9.9999999999980105E-3</v>
      </c>
      <c r="AI91" s="4">
        <f>$Q$8</f>
        <v>28.022880327358731</v>
      </c>
      <c r="AJ91" s="4">
        <f>$Q$9</f>
        <v>28.041001039332841</v>
      </c>
      <c r="AK91" s="4">
        <f>$R$8</f>
        <v>27.986638903410512</v>
      </c>
      <c r="AL91" s="4">
        <f>$R$9</f>
        <v>27.968518191436402</v>
      </c>
      <c r="AM91" s="4">
        <f>$G$8</f>
        <v>28.004759615384621</v>
      </c>
      <c r="AN91" s="4">
        <f>$E$46</f>
        <v>28</v>
      </c>
      <c r="AO91" s="4">
        <f>SPC!$G$9</f>
        <v>28.05912175130695</v>
      </c>
      <c r="AP91" s="4">
        <f>SPC!$G$10</f>
        <v>27.950397479462293</v>
      </c>
      <c r="AQ91" s="5">
        <f>SPC!$G$47</f>
        <v>28.1</v>
      </c>
      <c r="AR91" s="6">
        <f>SPC!$E$47</f>
        <v>27.9</v>
      </c>
      <c r="AS91" s="6" t="e">
        <f t="shared" si="3"/>
        <v>#N/A</v>
      </c>
      <c r="AT91" s="8">
        <f t="shared" si="4"/>
        <v>0</v>
      </c>
      <c r="AU91" s="8">
        <f t="shared" si="5"/>
        <v>0</v>
      </c>
      <c r="AV91" s="6" t="e">
        <f t="shared" si="13"/>
        <v>#N/A</v>
      </c>
      <c r="AW91" s="8">
        <f t="shared" si="6"/>
        <v>0</v>
      </c>
      <c r="AX91" s="8">
        <f t="shared" si="7"/>
        <v>0</v>
      </c>
      <c r="AY91" s="6" t="e">
        <f t="shared" si="14"/>
        <v>#N/A</v>
      </c>
      <c r="AZ91" s="6" t="str">
        <f t="shared" si="8"/>
        <v>Lower</v>
      </c>
      <c r="BA91" s="6" t="e">
        <f t="shared" si="15"/>
        <v>#N/A</v>
      </c>
      <c r="BB91" s="6">
        <f t="shared" si="9"/>
        <v>6.6828640776698714E-2</v>
      </c>
      <c r="BC91" s="6">
        <f t="shared" si="10"/>
        <v>4.4552427184465809E-2</v>
      </c>
      <c r="BD91" s="6">
        <f t="shared" si="11"/>
        <v>2.2276213592232905E-2</v>
      </c>
      <c r="BE91" s="6" t="e">
        <f t="shared" si="0"/>
        <v>#N/A</v>
      </c>
    </row>
    <row r="92" spans="30:57" x14ac:dyDescent="0.25">
      <c r="AD92" s="7">
        <v>33</v>
      </c>
      <c r="AE92" s="7">
        <f>G59</f>
        <v>27.98</v>
      </c>
      <c r="AF92" s="4">
        <f t="shared" si="1"/>
        <v>27.98</v>
      </c>
      <c r="AG92" s="4">
        <f t="shared" si="2"/>
        <v>27.98</v>
      </c>
      <c r="AH92" s="4">
        <f t="shared" si="12"/>
        <v>9.9999999999980105E-3</v>
      </c>
      <c r="AI92" s="4">
        <f>$Q$8</f>
        <v>28.022880327358731</v>
      </c>
      <c r="AJ92" s="4">
        <f>$Q$9</f>
        <v>28.041001039332841</v>
      </c>
      <c r="AK92" s="4">
        <f>$R$8</f>
        <v>27.986638903410512</v>
      </c>
      <c r="AL92" s="4">
        <f>$R$9</f>
        <v>27.968518191436402</v>
      </c>
      <c r="AM92" s="4">
        <f>$G$8</f>
        <v>28.004759615384621</v>
      </c>
      <c r="AN92" s="4">
        <f>$E$46</f>
        <v>28</v>
      </c>
      <c r="AO92" s="4">
        <f>SPC!$G$9</f>
        <v>28.05912175130695</v>
      </c>
      <c r="AP92" s="4">
        <f>SPC!$G$10</f>
        <v>27.950397479462293</v>
      </c>
      <c r="AQ92" s="5">
        <f>SPC!$G$47</f>
        <v>28.1</v>
      </c>
      <c r="AR92" s="6">
        <f>SPC!$E$47</f>
        <v>27.9</v>
      </c>
      <c r="AS92" s="6" t="e">
        <f t="shared" si="3"/>
        <v>#N/A</v>
      </c>
      <c r="AT92" s="8">
        <f t="shared" si="4"/>
        <v>0</v>
      </c>
      <c r="AU92" s="8">
        <f t="shared" si="5"/>
        <v>0</v>
      </c>
      <c r="AV92" s="6" t="e">
        <f t="shared" si="13"/>
        <v>#N/A</v>
      </c>
      <c r="AW92" s="8">
        <f t="shared" si="6"/>
        <v>0</v>
      </c>
      <c r="AX92" s="8">
        <f t="shared" si="7"/>
        <v>1</v>
      </c>
      <c r="AY92" s="6" t="e">
        <f t="shared" si="14"/>
        <v>#N/A</v>
      </c>
      <c r="AZ92" s="6" t="str">
        <f t="shared" si="8"/>
        <v>Lower</v>
      </c>
      <c r="BA92" s="6" t="e">
        <f t="shared" si="15"/>
        <v>#N/A</v>
      </c>
      <c r="BB92" s="6">
        <f t="shared" si="9"/>
        <v>6.6828640776698714E-2</v>
      </c>
      <c r="BC92" s="6">
        <f t="shared" si="10"/>
        <v>4.4552427184465809E-2</v>
      </c>
      <c r="BD92" s="6">
        <f t="shared" si="11"/>
        <v>2.2276213592232905E-2</v>
      </c>
      <c r="BE92" s="6" t="e">
        <f t="shared" si="0"/>
        <v>#N/A</v>
      </c>
    </row>
    <row r="93" spans="30:57" x14ac:dyDescent="0.25">
      <c r="AD93" s="7">
        <v>34</v>
      </c>
      <c r="AE93" s="7">
        <f>G60</f>
        <v>27.96</v>
      </c>
      <c r="AF93" s="4">
        <f t="shared" si="1"/>
        <v>27.96</v>
      </c>
      <c r="AG93" s="4">
        <f t="shared" si="2"/>
        <v>27.96</v>
      </c>
      <c r="AH93" s="4">
        <f t="shared" si="12"/>
        <v>1.9999999999999574E-2</v>
      </c>
      <c r="AI93" s="4">
        <f>$Q$8</f>
        <v>28.022880327358731</v>
      </c>
      <c r="AJ93" s="4">
        <f>$Q$9</f>
        <v>28.041001039332841</v>
      </c>
      <c r="AK93" s="4">
        <f>$R$8</f>
        <v>27.986638903410512</v>
      </c>
      <c r="AL93" s="4">
        <f>$R$9</f>
        <v>27.968518191436402</v>
      </c>
      <c r="AM93" s="4">
        <f>$G$8</f>
        <v>28.004759615384621</v>
      </c>
      <c r="AN93" s="4">
        <f>$E$46</f>
        <v>28</v>
      </c>
      <c r="AO93" s="4">
        <f>SPC!$G$9</f>
        <v>28.05912175130695</v>
      </c>
      <c r="AP93" s="4">
        <f>SPC!$G$10</f>
        <v>27.950397479462293</v>
      </c>
      <c r="AQ93" s="5">
        <f>SPC!$G$47</f>
        <v>28.1</v>
      </c>
      <c r="AR93" s="6">
        <f>SPC!$E$47</f>
        <v>27.9</v>
      </c>
      <c r="AS93" s="6" t="e">
        <f t="shared" si="3"/>
        <v>#N/A</v>
      </c>
      <c r="AT93" s="8">
        <f t="shared" si="4"/>
        <v>1</v>
      </c>
      <c r="AU93" s="8">
        <f t="shared" si="5"/>
        <v>1</v>
      </c>
      <c r="AV93" s="6" t="e">
        <f t="shared" si="13"/>
        <v>#N/A</v>
      </c>
      <c r="AW93" s="8">
        <f t="shared" si="6"/>
        <v>0</v>
      </c>
      <c r="AX93" s="8">
        <f t="shared" si="7"/>
        <v>1</v>
      </c>
      <c r="AY93" s="6" t="e">
        <f t="shared" si="14"/>
        <v>#N/A</v>
      </c>
      <c r="AZ93" s="6" t="str">
        <f t="shared" si="8"/>
        <v>Lower</v>
      </c>
      <c r="BA93" s="6" t="e">
        <f t="shared" si="15"/>
        <v>#N/A</v>
      </c>
      <c r="BB93" s="6">
        <f t="shared" si="9"/>
        <v>6.6828640776698714E-2</v>
      </c>
      <c r="BC93" s="6">
        <f t="shared" si="10"/>
        <v>4.4552427184465809E-2</v>
      </c>
      <c r="BD93" s="6">
        <f t="shared" si="11"/>
        <v>2.2276213592232905E-2</v>
      </c>
      <c r="BE93" s="6" t="e">
        <f t="shared" si="0"/>
        <v>#N/A</v>
      </c>
    </row>
    <row r="94" spans="30:57" x14ac:dyDescent="0.25">
      <c r="AD94" s="7">
        <v>35</v>
      </c>
      <c r="AE94" s="7">
        <f>G61</f>
        <v>27.99</v>
      </c>
      <c r="AF94" s="4">
        <f t="shared" si="1"/>
        <v>27.99</v>
      </c>
      <c r="AG94" s="4">
        <f t="shared" si="2"/>
        <v>27.99</v>
      </c>
      <c r="AH94" s="4">
        <f t="shared" si="12"/>
        <v>2.9999999999997584E-2</v>
      </c>
      <c r="AI94" s="4">
        <f>$Q$8</f>
        <v>28.022880327358731</v>
      </c>
      <c r="AJ94" s="4">
        <f>$Q$9</f>
        <v>28.041001039332841</v>
      </c>
      <c r="AK94" s="4">
        <f>$R$8</f>
        <v>27.986638903410512</v>
      </c>
      <c r="AL94" s="4">
        <f>$R$9</f>
        <v>27.968518191436402</v>
      </c>
      <c r="AM94" s="4">
        <f>$G$8</f>
        <v>28.004759615384621</v>
      </c>
      <c r="AN94" s="4">
        <f>$E$46</f>
        <v>28</v>
      </c>
      <c r="AO94" s="4">
        <f>SPC!$G$9</f>
        <v>28.05912175130695</v>
      </c>
      <c r="AP94" s="4">
        <f>SPC!$G$10</f>
        <v>27.950397479462293</v>
      </c>
      <c r="AQ94" s="5">
        <f>SPC!$G$47</f>
        <v>28.1</v>
      </c>
      <c r="AR94" s="6">
        <f>SPC!$E$47</f>
        <v>27.9</v>
      </c>
      <c r="AS94" s="6" t="e">
        <f t="shared" si="3"/>
        <v>#N/A</v>
      </c>
      <c r="AT94" s="8">
        <f t="shared" si="4"/>
        <v>0</v>
      </c>
      <c r="AU94" s="8">
        <f t="shared" si="5"/>
        <v>0</v>
      </c>
      <c r="AV94" s="6" t="e">
        <f t="shared" si="13"/>
        <v>#N/A</v>
      </c>
      <c r="AW94" s="8">
        <f t="shared" si="6"/>
        <v>0</v>
      </c>
      <c r="AX94" s="8">
        <f t="shared" si="7"/>
        <v>0</v>
      </c>
      <c r="AY94" s="6" t="e">
        <f t="shared" si="14"/>
        <v>#N/A</v>
      </c>
      <c r="AZ94" s="6" t="str">
        <f t="shared" si="8"/>
        <v>Lower</v>
      </c>
      <c r="BA94" s="6" t="e">
        <f t="shared" si="15"/>
        <v>#N/A</v>
      </c>
      <c r="BB94" s="6">
        <f t="shared" si="9"/>
        <v>6.6828640776698714E-2</v>
      </c>
      <c r="BC94" s="6">
        <f t="shared" si="10"/>
        <v>4.4552427184465809E-2</v>
      </c>
      <c r="BD94" s="6">
        <f t="shared" si="11"/>
        <v>2.2276213592232905E-2</v>
      </c>
      <c r="BE94" s="6" t="e">
        <f t="shared" si="0"/>
        <v>#N/A</v>
      </c>
    </row>
    <row r="95" spans="30:57" x14ac:dyDescent="0.25">
      <c r="AD95" s="7">
        <v>36</v>
      </c>
      <c r="AE95" s="7">
        <f>G62</f>
        <v>27.96</v>
      </c>
      <c r="AF95" s="4">
        <f t="shared" si="1"/>
        <v>27.96</v>
      </c>
      <c r="AG95" s="4">
        <f t="shared" si="2"/>
        <v>27.96</v>
      </c>
      <c r="AH95" s="4">
        <f t="shared" si="12"/>
        <v>2.9999999999997584E-2</v>
      </c>
      <c r="AI95" s="4">
        <f>$Q$8</f>
        <v>28.022880327358731</v>
      </c>
      <c r="AJ95" s="4">
        <f>$Q$9</f>
        <v>28.041001039332841</v>
      </c>
      <c r="AK95" s="4">
        <f>$R$8</f>
        <v>27.986638903410512</v>
      </c>
      <c r="AL95" s="4">
        <f>$R$9</f>
        <v>27.968518191436402</v>
      </c>
      <c r="AM95" s="4">
        <f>$G$8</f>
        <v>28.004759615384621</v>
      </c>
      <c r="AN95" s="4">
        <f>$E$46</f>
        <v>28</v>
      </c>
      <c r="AO95" s="4">
        <f>SPC!$G$9</f>
        <v>28.05912175130695</v>
      </c>
      <c r="AP95" s="4">
        <f>SPC!$G$10</f>
        <v>27.950397479462293</v>
      </c>
      <c r="AQ95" s="5">
        <f>SPC!$G$47</f>
        <v>28.1</v>
      </c>
      <c r="AR95" s="6">
        <f>SPC!$E$47</f>
        <v>27.9</v>
      </c>
      <c r="AS95" s="6" t="e">
        <f t="shared" si="3"/>
        <v>#N/A</v>
      </c>
      <c r="AT95" s="8">
        <f t="shared" si="4"/>
        <v>1</v>
      </c>
      <c r="AU95" s="8">
        <f t="shared" si="5"/>
        <v>1</v>
      </c>
      <c r="AV95" s="6">
        <f t="shared" si="13"/>
        <v>27.96</v>
      </c>
      <c r="AW95" s="8">
        <f t="shared" si="6"/>
        <v>0</v>
      </c>
      <c r="AX95" s="8">
        <f t="shared" si="7"/>
        <v>1</v>
      </c>
      <c r="AY95" s="6" t="e">
        <f t="shared" si="14"/>
        <v>#N/A</v>
      </c>
      <c r="AZ95" s="6" t="str">
        <f t="shared" si="8"/>
        <v>Lower</v>
      </c>
      <c r="BA95" s="6">
        <f t="shared" si="15"/>
        <v>27.96</v>
      </c>
      <c r="BB95" s="6">
        <f t="shared" si="9"/>
        <v>6.6828640776698714E-2</v>
      </c>
      <c r="BC95" s="6">
        <f t="shared" si="10"/>
        <v>4.4552427184465809E-2</v>
      </c>
      <c r="BD95" s="6">
        <f t="shared" si="11"/>
        <v>2.2276213592232905E-2</v>
      </c>
      <c r="BE95" s="6" t="e">
        <f t="shared" si="0"/>
        <v>#N/A</v>
      </c>
    </row>
    <row r="96" spans="30:57" x14ac:dyDescent="0.25">
      <c r="AD96" s="7">
        <v>37</v>
      </c>
      <c r="AE96" s="7">
        <f>G63</f>
        <v>27.99</v>
      </c>
      <c r="AF96" s="4">
        <f t="shared" si="1"/>
        <v>27.99</v>
      </c>
      <c r="AG96" s="4">
        <f t="shared" si="2"/>
        <v>27.99</v>
      </c>
      <c r="AH96" s="4">
        <f t="shared" si="12"/>
        <v>2.9999999999997584E-2</v>
      </c>
      <c r="AI96" s="4">
        <f>$Q$8</f>
        <v>28.022880327358731</v>
      </c>
      <c r="AJ96" s="4">
        <f>$Q$9</f>
        <v>28.041001039332841</v>
      </c>
      <c r="AK96" s="4">
        <f>$R$8</f>
        <v>27.986638903410512</v>
      </c>
      <c r="AL96" s="4">
        <f>$R$9</f>
        <v>27.968518191436402</v>
      </c>
      <c r="AM96" s="4">
        <f>$G$8</f>
        <v>28.004759615384621</v>
      </c>
      <c r="AN96" s="4">
        <f>$E$46</f>
        <v>28</v>
      </c>
      <c r="AO96" s="4">
        <f>SPC!$G$9</f>
        <v>28.05912175130695</v>
      </c>
      <c r="AP96" s="4">
        <f>SPC!$G$10</f>
        <v>27.950397479462293</v>
      </c>
      <c r="AQ96" s="5">
        <f>SPC!$G$47</f>
        <v>28.1</v>
      </c>
      <c r="AR96" s="6">
        <f>SPC!$E$47</f>
        <v>27.9</v>
      </c>
      <c r="AS96" s="6" t="e">
        <f t="shared" si="3"/>
        <v>#N/A</v>
      </c>
      <c r="AT96" s="8">
        <f t="shared" si="4"/>
        <v>0</v>
      </c>
      <c r="AU96" s="8">
        <f t="shared" si="5"/>
        <v>0</v>
      </c>
      <c r="AV96" s="6" t="e">
        <f t="shared" si="13"/>
        <v>#N/A</v>
      </c>
      <c r="AW96" s="8">
        <f t="shared" si="6"/>
        <v>0</v>
      </c>
      <c r="AX96" s="8">
        <f t="shared" si="7"/>
        <v>0</v>
      </c>
      <c r="AY96" s="6" t="e">
        <f t="shared" si="14"/>
        <v>#N/A</v>
      </c>
      <c r="AZ96" s="6" t="str">
        <f t="shared" si="8"/>
        <v>Lower</v>
      </c>
      <c r="BA96" s="6">
        <f t="shared" si="15"/>
        <v>27.99</v>
      </c>
      <c r="BB96" s="6">
        <f t="shared" si="9"/>
        <v>6.6828640776698714E-2</v>
      </c>
      <c r="BC96" s="6">
        <f t="shared" si="10"/>
        <v>4.4552427184465809E-2</v>
      </c>
      <c r="BD96" s="6">
        <f t="shared" si="11"/>
        <v>2.2276213592232905E-2</v>
      </c>
      <c r="BE96" s="6" t="e">
        <f t="shared" si="0"/>
        <v>#N/A</v>
      </c>
    </row>
    <row r="97" spans="30:57" x14ac:dyDescent="0.25">
      <c r="AD97" s="7">
        <v>38</v>
      </c>
      <c r="AE97" s="7">
        <f>G64</f>
        <v>28.02</v>
      </c>
      <c r="AF97" s="4">
        <f t="shared" si="1"/>
        <v>28.02</v>
      </c>
      <c r="AG97" s="4">
        <f t="shared" si="2"/>
        <v>28.02</v>
      </c>
      <c r="AH97" s="4">
        <f t="shared" si="12"/>
        <v>3.0000000000001137E-2</v>
      </c>
      <c r="AI97" s="4">
        <f>$Q$8</f>
        <v>28.022880327358731</v>
      </c>
      <c r="AJ97" s="4">
        <f>$Q$9</f>
        <v>28.041001039332841</v>
      </c>
      <c r="AK97" s="4">
        <f>$R$8</f>
        <v>27.986638903410512</v>
      </c>
      <c r="AL97" s="4">
        <f>$R$9</f>
        <v>27.968518191436402</v>
      </c>
      <c r="AM97" s="4">
        <f>$G$8</f>
        <v>28.004759615384621</v>
      </c>
      <c r="AN97" s="4">
        <f>$E$46</f>
        <v>28</v>
      </c>
      <c r="AO97" s="4">
        <f>SPC!$G$9</f>
        <v>28.05912175130695</v>
      </c>
      <c r="AP97" s="4">
        <f>SPC!$G$10</f>
        <v>27.950397479462293</v>
      </c>
      <c r="AQ97" s="5">
        <f>SPC!$G$47</f>
        <v>28.1</v>
      </c>
      <c r="AR97" s="6">
        <f>SPC!$E$47</f>
        <v>27.9</v>
      </c>
      <c r="AS97" s="6" t="e">
        <f t="shared" si="3"/>
        <v>#N/A</v>
      </c>
      <c r="AT97" s="8">
        <f t="shared" si="4"/>
        <v>0</v>
      </c>
      <c r="AU97" s="8">
        <f t="shared" si="5"/>
        <v>0</v>
      </c>
      <c r="AV97" s="6" t="e">
        <f t="shared" si="13"/>
        <v>#N/A</v>
      </c>
      <c r="AW97" s="8">
        <f t="shared" si="6"/>
        <v>0</v>
      </c>
      <c r="AX97" s="8">
        <f t="shared" si="7"/>
        <v>0</v>
      </c>
      <c r="AY97" s="6" t="e">
        <f t="shared" si="14"/>
        <v>#N/A</v>
      </c>
      <c r="AZ97" s="6" t="str">
        <f t="shared" si="8"/>
        <v>Upper</v>
      </c>
      <c r="BA97" s="6" t="e">
        <f t="shared" si="15"/>
        <v>#N/A</v>
      </c>
      <c r="BB97" s="6">
        <f t="shared" si="9"/>
        <v>6.6828640776698714E-2</v>
      </c>
      <c r="BC97" s="6">
        <f t="shared" si="10"/>
        <v>4.4552427184465809E-2</v>
      </c>
      <c r="BD97" s="6">
        <f t="shared" si="11"/>
        <v>2.2276213592232905E-2</v>
      </c>
      <c r="BE97" s="6" t="e">
        <f t="shared" si="0"/>
        <v>#N/A</v>
      </c>
    </row>
    <row r="98" spans="30:57" x14ac:dyDescent="0.25">
      <c r="AD98" s="7">
        <v>39</v>
      </c>
      <c r="AE98" s="7">
        <f>G65</f>
        <v>28.02</v>
      </c>
      <c r="AF98" s="4">
        <f t="shared" si="1"/>
        <v>28.02</v>
      </c>
      <c r="AG98" s="4">
        <f t="shared" si="2"/>
        <v>28.02</v>
      </c>
      <c r="AH98" s="4">
        <f t="shared" si="12"/>
        <v>0</v>
      </c>
      <c r="AI98" s="4">
        <f>$Q$8</f>
        <v>28.022880327358731</v>
      </c>
      <c r="AJ98" s="4">
        <f>$Q$9</f>
        <v>28.041001039332841</v>
      </c>
      <c r="AK98" s="4">
        <f>$R$8</f>
        <v>27.986638903410512</v>
      </c>
      <c r="AL98" s="4">
        <f>$R$9</f>
        <v>27.968518191436402</v>
      </c>
      <c r="AM98" s="4">
        <f>$G$8</f>
        <v>28.004759615384621</v>
      </c>
      <c r="AN98" s="4">
        <f>$E$46</f>
        <v>28</v>
      </c>
      <c r="AO98" s="4">
        <f>SPC!$G$9</f>
        <v>28.05912175130695</v>
      </c>
      <c r="AP98" s="4">
        <f>SPC!$G$10</f>
        <v>27.950397479462293</v>
      </c>
      <c r="AQ98" s="5">
        <f>SPC!$G$47</f>
        <v>28.1</v>
      </c>
      <c r="AR98" s="6">
        <f>SPC!$E$47</f>
        <v>27.9</v>
      </c>
      <c r="AS98" s="6" t="e">
        <f t="shared" si="3"/>
        <v>#N/A</v>
      </c>
      <c r="AT98" s="8">
        <f t="shared" si="4"/>
        <v>0</v>
      </c>
      <c r="AU98" s="8">
        <f t="shared" si="5"/>
        <v>0</v>
      </c>
      <c r="AV98" s="6" t="e">
        <f t="shared" si="13"/>
        <v>#N/A</v>
      </c>
      <c r="AW98" s="8">
        <f t="shared" si="6"/>
        <v>0</v>
      </c>
      <c r="AX98" s="8">
        <f t="shared" si="7"/>
        <v>0</v>
      </c>
      <c r="AY98" s="6" t="e">
        <f t="shared" si="14"/>
        <v>#N/A</v>
      </c>
      <c r="AZ98" s="6" t="str">
        <f t="shared" si="8"/>
        <v>Upper</v>
      </c>
      <c r="BA98" s="6" t="e">
        <f t="shared" si="15"/>
        <v>#N/A</v>
      </c>
      <c r="BB98" s="6">
        <f t="shared" si="9"/>
        <v>6.6828640776698714E-2</v>
      </c>
      <c r="BC98" s="6">
        <f t="shared" si="10"/>
        <v>4.4552427184465809E-2</v>
      </c>
      <c r="BD98" s="6">
        <f t="shared" si="11"/>
        <v>2.2276213592232905E-2</v>
      </c>
      <c r="BE98" s="6" t="e">
        <f t="shared" si="0"/>
        <v>#N/A</v>
      </c>
    </row>
    <row r="99" spans="30:57" x14ac:dyDescent="0.25">
      <c r="AD99" s="7">
        <v>40</v>
      </c>
      <c r="AE99" s="7">
        <f>G66</f>
        <v>28.07</v>
      </c>
      <c r="AF99" s="4">
        <f t="shared" si="1"/>
        <v>28.07</v>
      </c>
      <c r="AG99" s="4">
        <f t="shared" si="2"/>
        <v>28.07</v>
      </c>
      <c r="AH99" s="4">
        <f t="shared" si="12"/>
        <v>5.0000000000000711E-2</v>
      </c>
      <c r="AI99" s="4">
        <f>$Q$8</f>
        <v>28.022880327358731</v>
      </c>
      <c r="AJ99" s="4">
        <f>$Q$9</f>
        <v>28.041001039332841</v>
      </c>
      <c r="AK99" s="4">
        <f>$R$8</f>
        <v>27.986638903410512</v>
      </c>
      <c r="AL99" s="4">
        <f>$R$9</f>
        <v>27.968518191436402</v>
      </c>
      <c r="AM99" s="4">
        <f>$G$8</f>
        <v>28.004759615384621</v>
      </c>
      <c r="AN99" s="4">
        <f>$E$46</f>
        <v>28</v>
      </c>
      <c r="AO99" s="4">
        <f>SPC!$G$9</f>
        <v>28.05912175130695</v>
      </c>
      <c r="AP99" s="4">
        <f>SPC!$G$10</f>
        <v>27.950397479462293</v>
      </c>
      <c r="AQ99" s="5">
        <f>SPC!$G$47</f>
        <v>28.1</v>
      </c>
      <c r="AR99" s="6">
        <f>SPC!$E$47</f>
        <v>27.9</v>
      </c>
      <c r="AS99" s="6">
        <f t="shared" si="3"/>
        <v>28.07</v>
      </c>
      <c r="AT99" s="8">
        <f t="shared" si="4"/>
        <v>1</v>
      </c>
      <c r="AU99" s="8">
        <f t="shared" si="5"/>
        <v>0</v>
      </c>
      <c r="AV99" s="6" t="e">
        <f t="shared" si="13"/>
        <v>#N/A</v>
      </c>
      <c r="AW99" s="8">
        <f t="shared" si="6"/>
        <v>1</v>
      </c>
      <c r="AX99" s="8">
        <f t="shared" si="7"/>
        <v>0</v>
      </c>
      <c r="AY99" s="6" t="e">
        <f t="shared" si="14"/>
        <v>#N/A</v>
      </c>
      <c r="AZ99" s="6" t="str">
        <f t="shared" si="8"/>
        <v>Upper</v>
      </c>
      <c r="BA99" s="6" t="e">
        <f t="shared" si="15"/>
        <v>#N/A</v>
      </c>
      <c r="BB99" s="6">
        <f t="shared" si="9"/>
        <v>6.6828640776698714E-2</v>
      </c>
      <c r="BC99" s="6">
        <f t="shared" si="10"/>
        <v>4.4552427184465809E-2</v>
      </c>
      <c r="BD99" s="6">
        <f t="shared" si="11"/>
        <v>2.2276213592232905E-2</v>
      </c>
      <c r="BE99" s="6" t="e">
        <f t="shared" si="0"/>
        <v>#N/A</v>
      </c>
    </row>
    <row r="100" spans="30:57" x14ac:dyDescent="0.25">
      <c r="AD100" s="7">
        <v>41</v>
      </c>
      <c r="AE100" s="7">
        <f>G67</f>
        <v>28.02</v>
      </c>
      <c r="AF100" s="4">
        <f t="shared" si="1"/>
        <v>28.02</v>
      </c>
      <c r="AG100" s="4">
        <f t="shared" si="2"/>
        <v>28.02</v>
      </c>
      <c r="AH100" s="4">
        <f t="shared" si="12"/>
        <v>5.0000000000000711E-2</v>
      </c>
      <c r="AI100" s="4">
        <f>$Q$8</f>
        <v>28.022880327358731</v>
      </c>
      <c r="AJ100" s="4">
        <f>$Q$9</f>
        <v>28.041001039332841</v>
      </c>
      <c r="AK100" s="4">
        <f>$R$8</f>
        <v>27.986638903410512</v>
      </c>
      <c r="AL100" s="4">
        <f>$R$9</f>
        <v>27.968518191436402</v>
      </c>
      <c r="AM100" s="4">
        <f>$G$8</f>
        <v>28.004759615384621</v>
      </c>
      <c r="AN100" s="4">
        <f>$E$46</f>
        <v>28</v>
      </c>
      <c r="AO100" s="4">
        <f>SPC!$G$9</f>
        <v>28.05912175130695</v>
      </c>
      <c r="AP100" s="4">
        <f>SPC!$G$10</f>
        <v>27.950397479462293</v>
      </c>
      <c r="AQ100" s="5">
        <f>SPC!$G$47</f>
        <v>28.1</v>
      </c>
      <c r="AR100" s="6">
        <f>SPC!$E$47</f>
        <v>27.9</v>
      </c>
      <c r="AS100" s="6" t="e">
        <f t="shared" si="3"/>
        <v>#N/A</v>
      </c>
      <c r="AT100" s="8">
        <f t="shared" si="4"/>
        <v>0</v>
      </c>
      <c r="AU100" s="8">
        <f t="shared" si="5"/>
        <v>0</v>
      </c>
      <c r="AV100" s="6" t="e">
        <f t="shared" si="13"/>
        <v>#N/A</v>
      </c>
      <c r="AW100" s="8">
        <f t="shared" si="6"/>
        <v>0</v>
      </c>
      <c r="AX100" s="8">
        <f t="shared" si="7"/>
        <v>0</v>
      </c>
      <c r="AY100" s="6" t="e">
        <f t="shared" si="14"/>
        <v>#N/A</v>
      </c>
      <c r="AZ100" s="6" t="str">
        <f t="shared" si="8"/>
        <v>Upper</v>
      </c>
      <c r="BA100" s="6" t="e">
        <f t="shared" si="15"/>
        <v>#N/A</v>
      </c>
      <c r="BB100" s="6">
        <f t="shared" si="9"/>
        <v>6.6828640776698714E-2</v>
      </c>
      <c r="BC100" s="6">
        <f t="shared" si="10"/>
        <v>4.4552427184465809E-2</v>
      </c>
      <c r="BD100" s="6">
        <f t="shared" si="11"/>
        <v>2.2276213592232905E-2</v>
      </c>
      <c r="BE100" s="6" t="e">
        <f t="shared" si="0"/>
        <v>#N/A</v>
      </c>
    </row>
    <row r="101" spans="30:57" x14ac:dyDescent="0.25">
      <c r="AD101" s="7">
        <v>42</v>
      </c>
      <c r="AE101" s="7">
        <f>G68</f>
        <v>28</v>
      </c>
      <c r="AF101" s="4">
        <f t="shared" si="1"/>
        <v>28</v>
      </c>
      <c r="AG101" s="4">
        <f t="shared" si="2"/>
        <v>28</v>
      </c>
      <c r="AH101" s="4">
        <f t="shared" si="12"/>
        <v>1.9999999999999574E-2</v>
      </c>
      <c r="AI101" s="4">
        <f>$Q$8</f>
        <v>28.022880327358731</v>
      </c>
      <c r="AJ101" s="4">
        <f>$Q$9</f>
        <v>28.041001039332841</v>
      </c>
      <c r="AK101" s="4">
        <f>$R$8</f>
        <v>27.986638903410512</v>
      </c>
      <c r="AL101" s="4">
        <f>$R$9</f>
        <v>27.968518191436402</v>
      </c>
      <c r="AM101" s="4">
        <f>$G$8</f>
        <v>28.004759615384621</v>
      </c>
      <c r="AN101" s="4">
        <f>$E$46</f>
        <v>28</v>
      </c>
      <c r="AO101" s="4">
        <f>SPC!$G$9</f>
        <v>28.05912175130695</v>
      </c>
      <c r="AP101" s="4">
        <f>SPC!$G$10</f>
        <v>27.950397479462293</v>
      </c>
      <c r="AQ101" s="5">
        <f>SPC!$G$47</f>
        <v>28.1</v>
      </c>
      <c r="AR101" s="6">
        <f>SPC!$E$47</f>
        <v>27.9</v>
      </c>
      <c r="AS101" s="6" t="e">
        <f t="shared" si="3"/>
        <v>#N/A</v>
      </c>
      <c r="AT101" s="8">
        <f t="shared" si="4"/>
        <v>0</v>
      </c>
      <c r="AU101" s="8">
        <f t="shared" si="5"/>
        <v>0</v>
      </c>
      <c r="AV101" s="6" t="e">
        <f t="shared" si="13"/>
        <v>#N/A</v>
      </c>
      <c r="AW101" s="8">
        <f t="shared" si="6"/>
        <v>0</v>
      </c>
      <c r="AX101" s="8">
        <f t="shared" si="7"/>
        <v>0</v>
      </c>
      <c r="AY101" s="6" t="e">
        <f t="shared" si="14"/>
        <v>#N/A</v>
      </c>
      <c r="AZ101" s="6" t="str">
        <f t="shared" si="8"/>
        <v>Lower</v>
      </c>
      <c r="BA101" s="6" t="e">
        <f t="shared" si="15"/>
        <v>#N/A</v>
      </c>
      <c r="BB101" s="6">
        <f t="shared" si="9"/>
        <v>6.6828640776698714E-2</v>
      </c>
      <c r="BC101" s="6">
        <f t="shared" si="10"/>
        <v>4.4552427184465809E-2</v>
      </c>
      <c r="BD101" s="6">
        <f t="shared" si="11"/>
        <v>2.2276213592232905E-2</v>
      </c>
      <c r="BE101" s="6" t="e">
        <f t="shared" si="0"/>
        <v>#N/A</v>
      </c>
    </row>
    <row r="102" spans="30:57" x14ac:dyDescent="0.25">
      <c r="AD102" s="7">
        <v>43</v>
      </c>
      <c r="AE102" s="7">
        <f>G69</f>
        <v>28</v>
      </c>
      <c r="AF102" s="4">
        <f t="shared" si="1"/>
        <v>28</v>
      </c>
      <c r="AG102" s="4">
        <f t="shared" si="2"/>
        <v>28</v>
      </c>
      <c r="AH102" s="4">
        <f t="shared" si="12"/>
        <v>0</v>
      </c>
      <c r="AI102" s="4">
        <f>$Q$8</f>
        <v>28.022880327358731</v>
      </c>
      <c r="AJ102" s="4">
        <f>$Q$9</f>
        <v>28.041001039332841</v>
      </c>
      <c r="AK102" s="4">
        <f>$R$8</f>
        <v>27.986638903410512</v>
      </c>
      <c r="AL102" s="4">
        <f>$R$9</f>
        <v>27.968518191436402</v>
      </c>
      <c r="AM102" s="4">
        <f>$G$8</f>
        <v>28.004759615384621</v>
      </c>
      <c r="AN102" s="4">
        <f>$E$46</f>
        <v>28</v>
      </c>
      <c r="AO102" s="4">
        <f>SPC!$G$9</f>
        <v>28.05912175130695</v>
      </c>
      <c r="AP102" s="4">
        <f>SPC!$G$10</f>
        <v>27.950397479462293</v>
      </c>
      <c r="AQ102" s="5">
        <f>SPC!$G$47</f>
        <v>28.1</v>
      </c>
      <c r="AR102" s="6">
        <f>SPC!$E$47</f>
        <v>27.9</v>
      </c>
      <c r="AS102" s="6" t="e">
        <f t="shared" si="3"/>
        <v>#N/A</v>
      </c>
      <c r="AT102" s="8">
        <f t="shared" si="4"/>
        <v>0</v>
      </c>
      <c r="AU102" s="8">
        <f t="shared" si="5"/>
        <v>0</v>
      </c>
      <c r="AV102" s="6" t="e">
        <f t="shared" si="13"/>
        <v>#N/A</v>
      </c>
      <c r="AW102" s="8">
        <f t="shared" si="6"/>
        <v>0</v>
      </c>
      <c r="AX102" s="8">
        <f t="shared" si="7"/>
        <v>0</v>
      </c>
      <c r="AY102" s="6" t="e">
        <f t="shared" si="14"/>
        <v>#N/A</v>
      </c>
      <c r="AZ102" s="6" t="str">
        <f t="shared" si="8"/>
        <v>Lower</v>
      </c>
      <c r="BA102" s="6" t="e">
        <f t="shared" si="15"/>
        <v>#N/A</v>
      </c>
      <c r="BB102" s="6">
        <f t="shared" si="9"/>
        <v>6.6828640776698714E-2</v>
      </c>
      <c r="BC102" s="6">
        <f t="shared" si="10"/>
        <v>4.4552427184465809E-2</v>
      </c>
      <c r="BD102" s="6">
        <f t="shared" si="11"/>
        <v>2.2276213592232905E-2</v>
      </c>
      <c r="BE102" s="6" t="e">
        <f t="shared" si="0"/>
        <v>#N/A</v>
      </c>
    </row>
    <row r="103" spans="30:57" x14ac:dyDescent="0.25">
      <c r="AD103" s="7">
        <v>44</v>
      </c>
      <c r="AE103" s="7">
        <f>G70</f>
        <v>27.98</v>
      </c>
      <c r="AF103" s="4">
        <f t="shared" si="1"/>
        <v>27.98</v>
      </c>
      <c r="AG103" s="4">
        <f t="shared" si="2"/>
        <v>27.98</v>
      </c>
      <c r="AH103" s="4">
        <f t="shared" si="12"/>
        <v>1.9999999999999574E-2</v>
      </c>
      <c r="AI103" s="4">
        <f>$Q$8</f>
        <v>28.022880327358731</v>
      </c>
      <c r="AJ103" s="4">
        <f>$Q$9</f>
        <v>28.041001039332841</v>
      </c>
      <c r="AK103" s="4">
        <f>$R$8</f>
        <v>27.986638903410512</v>
      </c>
      <c r="AL103" s="4">
        <f>$R$9</f>
        <v>27.968518191436402</v>
      </c>
      <c r="AM103" s="4">
        <f>$G$8</f>
        <v>28.004759615384621</v>
      </c>
      <c r="AN103" s="4">
        <f>$E$46</f>
        <v>28</v>
      </c>
      <c r="AO103" s="4">
        <f>SPC!$G$9</f>
        <v>28.05912175130695</v>
      </c>
      <c r="AP103" s="4">
        <f>SPC!$G$10</f>
        <v>27.950397479462293</v>
      </c>
      <c r="AQ103" s="5">
        <f>SPC!$G$47</f>
        <v>28.1</v>
      </c>
      <c r="AR103" s="6">
        <f>SPC!$E$47</f>
        <v>27.9</v>
      </c>
      <c r="AS103" s="6" t="e">
        <f t="shared" si="3"/>
        <v>#N/A</v>
      </c>
      <c r="AT103" s="8">
        <f t="shared" si="4"/>
        <v>0</v>
      </c>
      <c r="AU103" s="8">
        <f t="shared" si="5"/>
        <v>0</v>
      </c>
      <c r="AV103" s="6" t="e">
        <f t="shared" si="13"/>
        <v>#N/A</v>
      </c>
      <c r="AW103" s="8">
        <f t="shared" si="6"/>
        <v>0</v>
      </c>
      <c r="AX103" s="8">
        <f t="shared" si="7"/>
        <v>1</v>
      </c>
      <c r="AY103" s="6" t="e">
        <f t="shared" si="14"/>
        <v>#N/A</v>
      </c>
      <c r="AZ103" s="6" t="str">
        <f t="shared" si="8"/>
        <v>Lower</v>
      </c>
      <c r="BA103" s="6" t="e">
        <f t="shared" si="15"/>
        <v>#N/A</v>
      </c>
      <c r="BB103" s="6">
        <f t="shared" si="9"/>
        <v>6.6828640776698714E-2</v>
      </c>
      <c r="BC103" s="6">
        <f t="shared" si="10"/>
        <v>4.4552427184465809E-2</v>
      </c>
      <c r="BD103" s="6">
        <f t="shared" si="11"/>
        <v>2.2276213592232905E-2</v>
      </c>
      <c r="BE103" s="6" t="e">
        <f t="shared" si="0"/>
        <v>#N/A</v>
      </c>
    </row>
    <row r="104" spans="30:57" x14ac:dyDescent="0.25">
      <c r="AD104" s="7">
        <v>45</v>
      </c>
      <c r="AE104" s="7">
        <f>G71</f>
        <v>27.98</v>
      </c>
      <c r="AF104" s="4">
        <f t="shared" si="1"/>
        <v>27.98</v>
      </c>
      <c r="AG104" s="4">
        <f t="shared" si="2"/>
        <v>27.98</v>
      </c>
      <c r="AH104" s="4">
        <f t="shared" si="12"/>
        <v>0</v>
      </c>
      <c r="AI104" s="4">
        <f>$Q$8</f>
        <v>28.022880327358731</v>
      </c>
      <c r="AJ104" s="4">
        <f>$Q$9</f>
        <v>28.041001039332841</v>
      </c>
      <c r="AK104" s="4">
        <f>$R$8</f>
        <v>27.986638903410512</v>
      </c>
      <c r="AL104" s="4">
        <f>$R$9</f>
        <v>27.968518191436402</v>
      </c>
      <c r="AM104" s="4">
        <f>$G$8</f>
        <v>28.004759615384621</v>
      </c>
      <c r="AN104" s="4">
        <f>$E$46</f>
        <v>28</v>
      </c>
      <c r="AO104" s="4">
        <f>SPC!$G$9</f>
        <v>28.05912175130695</v>
      </c>
      <c r="AP104" s="4">
        <f>SPC!$G$10</f>
        <v>27.950397479462293</v>
      </c>
      <c r="AQ104" s="5">
        <f>SPC!$G$47</f>
        <v>28.1</v>
      </c>
      <c r="AR104" s="6">
        <f>SPC!$E$47</f>
        <v>27.9</v>
      </c>
      <c r="AS104" s="6" t="e">
        <f t="shared" si="3"/>
        <v>#N/A</v>
      </c>
      <c r="AT104" s="8">
        <f t="shared" si="4"/>
        <v>0</v>
      </c>
      <c r="AU104" s="8">
        <f t="shared" si="5"/>
        <v>0</v>
      </c>
      <c r="AV104" s="6" t="e">
        <f t="shared" si="13"/>
        <v>#N/A</v>
      </c>
      <c r="AW104" s="8">
        <f t="shared" si="6"/>
        <v>0</v>
      </c>
      <c r="AX104" s="8">
        <f t="shared" si="7"/>
        <v>1</v>
      </c>
      <c r="AY104" s="6" t="e">
        <f t="shared" si="14"/>
        <v>#N/A</v>
      </c>
      <c r="AZ104" s="6" t="str">
        <f t="shared" si="8"/>
        <v>Lower</v>
      </c>
      <c r="BA104" s="6" t="e">
        <f t="shared" si="15"/>
        <v>#N/A</v>
      </c>
      <c r="BB104" s="6">
        <f t="shared" si="9"/>
        <v>6.6828640776698714E-2</v>
      </c>
      <c r="BC104" s="6">
        <f t="shared" si="10"/>
        <v>4.4552427184465809E-2</v>
      </c>
      <c r="BD104" s="6">
        <f t="shared" si="11"/>
        <v>2.2276213592232905E-2</v>
      </c>
      <c r="BE104" s="6" t="e">
        <f t="shared" si="0"/>
        <v>#N/A</v>
      </c>
    </row>
    <row r="105" spans="30:57" x14ac:dyDescent="0.25">
      <c r="AD105" s="7">
        <v>46</v>
      </c>
      <c r="AE105" s="7">
        <f>G72</f>
        <v>28.05</v>
      </c>
      <c r="AF105" s="4">
        <f t="shared" si="1"/>
        <v>28.05</v>
      </c>
      <c r="AG105" s="4">
        <f t="shared" si="2"/>
        <v>28.05</v>
      </c>
      <c r="AH105" s="4">
        <f t="shared" si="12"/>
        <v>7.0000000000000284E-2</v>
      </c>
      <c r="AI105" s="4">
        <f>$Q$8</f>
        <v>28.022880327358731</v>
      </c>
      <c r="AJ105" s="4">
        <f>$Q$9</f>
        <v>28.041001039332841</v>
      </c>
      <c r="AK105" s="4">
        <f>$R$8</f>
        <v>27.986638903410512</v>
      </c>
      <c r="AL105" s="4">
        <f>$R$9</f>
        <v>27.968518191436402</v>
      </c>
      <c r="AM105" s="4">
        <f>$G$8</f>
        <v>28.004759615384621</v>
      </c>
      <c r="AN105" s="4">
        <f>$E$46</f>
        <v>28</v>
      </c>
      <c r="AO105" s="4">
        <f>SPC!$G$9</f>
        <v>28.05912175130695</v>
      </c>
      <c r="AP105" s="4">
        <f>SPC!$G$10</f>
        <v>27.950397479462293</v>
      </c>
      <c r="AQ105" s="5">
        <f>SPC!$G$47</f>
        <v>28.1</v>
      </c>
      <c r="AR105" s="6">
        <f>SPC!$E$47</f>
        <v>27.9</v>
      </c>
      <c r="AS105" s="6" t="e">
        <f t="shared" si="3"/>
        <v>#N/A</v>
      </c>
      <c r="AT105" s="8">
        <f t="shared" si="4"/>
        <v>1</v>
      </c>
      <c r="AU105" s="8">
        <f t="shared" si="5"/>
        <v>0</v>
      </c>
      <c r="AV105" s="6" t="e">
        <f t="shared" si="13"/>
        <v>#N/A</v>
      </c>
      <c r="AW105" s="8">
        <f t="shared" si="6"/>
        <v>1</v>
      </c>
      <c r="AX105" s="8">
        <f t="shared" si="7"/>
        <v>0</v>
      </c>
      <c r="AY105" s="6" t="e">
        <f t="shared" si="14"/>
        <v>#N/A</v>
      </c>
      <c r="AZ105" s="6" t="str">
        <f t="shared" si="8"/>
        <v>Upper</v>
      </c>
      <c r="BA105" s="6" t="e">
        <f t="shared" si="15"/>
        <v>#N/A</v>
      </c>
      <c r="BB105" s="6">
        <f t="shared" si="9"/>
        <v>6.6828640776698714E-2</v>
      </c>
      <c r="BC105" s="6">
        <f t="shared" si="10"/>
        <v>4.4552427184465809E-2</v>
      </c>
      <c r="BD105" s="6">
        <f t="shared" si="11"/>
        <v>2.2276213592232905E-2</v>
      </c>
      <c r="BE105" s="6">
        <f t="shared" si="0"/>
        <v>7.0000000000000284E-2</v>
      </c>
    </row>
    <row r="106" spans="30:57" x14ac:dyDescent="0.25">
      <c r="AD106" s="7">
        <v>47</v>
      </c>
      <c r="AE106" s="7">
        <f>G73</f>
        <v>28.05</v>
      </c>
      <c r="AF106" s="4">
        <f t="shared" si="1"/>
        <v>28.05</v>
      </c>
      <c r="AG106" s="4">
        <f t="shared" si="2"/>
        <v>28.05</v>
      </c>
      <c r="AH106" s="4">
        <f t="shared" si="12"/>
        <v>0</v>
      </c>
      <c r="AI106" s="4">
        <f>$Q$8</f>
        <v>28.022880327358731</v>
      </c>
      <c r="AJ106" s="4">
        <f>$Q$9</f>
        <v>28.041001039332841</v>
      </c>
      <c r="AK106" s="4">
        <f>$R$8</f>
        <v>27.986638903410512</v>
      </c>
      <c r="AL106" s="4">
        <f>$R$9</f>
        <v>27.968518191436402</v>
      </c>
      <c r="AM106" s="4">
        <f>$G$8</f>
        <v>28.004759615384621</v>
      </c>
      <c r="AN106" s="4">
        <f>$E$46</f>
        <v>28</v>
      </c>
      <c r="AO106" s="4">
        <f>SPC!$G$9</f>
        <v>28.05912175130695</v>
      </c>
      <c r="AP106" s="4">
        <f>SPC!$G$10</f>
        <v>27.950397479462293</v>
      </c>
      <c r="AQ106" s="5">
        <f>SPC!$G$47</f>
        <v>28.1</v>
      </c>
      <c r="AR106" s="6">
        <f>SPC!$E$47</f>
        <v>27.9</v>
      </c>
      <c r="AS106" s="6" t="e">
        <f t="shared" si="3"/>
        <v>#N/A</v>
      </c>
      <c r="AT106" s="8">
        <f t="shared" si="4"/>
        <v>1</v>
      </c>
      <c r="AU106" s="8">
        <f t="shared" si="5"/>
        <v>0</v>
      </c>
      <c r="AV106" s="6">
        <f t="shared" si="13"/>
        <v>28.05</v>
      </c>
      <c r="AW106" s="8">
        <f t="shared" si="6"/>
        <v>1</v>
      </c>
      <c r="AX106" s="8">
        <f t="shared" si="7"/>
        <v>0</v>
      </c>
      <c r="AY106" s="6" t="e">
        <f t="shared" si="14"/>
        <v>#N/A</v>
      </c>
      <c r="AZ106" s="6" t="str">
        <f t="shared" si="8"/>
        <v>Upper</v>
      </c>
      <c r="BA106" s="6" t="e">
        <f t="shared" si="15"/>
        <v>#N/A</v>
      </c>
      <c r="BB106" s="6">
        <f t="shared" si="9"/>
        <v>6.6828640776698714E-2</v>
      </c>
      <c r="BC106" s="6">
        <f t="shared" si="10"/>
        <v>4.4552427184465809E-2</v>
      </c>
      <c r="BD106" s="6">
        <f t="shared" si="11"/>
        <v>2.2276213592232905E-2</v>
      </c>
      <c r="BE106" s="6" t="e">
        <f t="shared" si="0"/>
        <v>#N/A</v>
      </c>
    </row>
    <row r="107" spans="30:57" x14ac:dyDescent="0.25">
      <c r="AD107" s="7">
        <v>48</v>
      </c>
      <c r="AE107" s="7">
        <f>G74</f>
        <v>28.02</v>
      </c>
      <c r="AF107" s="4">
        <f t="shared" si="1"/>
        <v>28.02</v>
      </c>
      <c r="AG107" s="4">
        <f t="shared" si="2"/>
        <v>28.02</v>
      </c>
      <c r="AH107" s="4">
        <f t="shared" si="12"/>
        <v>3.0000000000001137E-2</v>
      </c>
      <c r="AI107" s="4">
        <f>$Q$8</f>
        <v>28.022880327358731</v>
      </c>
      <c r="AJ107" s="4">
        <f>$Q$9</f>
        <v>28.041001039332841</v>
      </c>
      <c r="AK107" s="4">
        <f>$R$8</f>
        <v>27.986638903410512</v>
      </c>
      <c r="AL107" s="4">
        <f>$R$9</f>
        <v>27.968518191436402</v>
      </c>
      <c r="AM107" s="4">
        <f>$G$8</f>
        <v>28.004759615384621</v>
      </c>
      <c r="AN107" s="4">
        <f>$E$46</f>
        <v>28</v>
      </c>
      <c r="AO107" s="4">
        <f>SPC!$G$9</f>
        <v>28.05912175130695</v>
      </c>
      <c r="AP107" s="4">
        <f>SPC!$G$10</f>
        <v>27.950397479462293</v>
      </c>
      <c r="AQ107" s="5">
        <f>SPC!$G$47</f>
        <v>28.1</v>
      </c>
      <c r="AR107" s="6">
        <f>SPC!$E$47</f>
        <v>27.9</v>
      </c>
      <c r="AS107" s="6" t="e">
        <f t="shared" si="3"/>
        <v>#N/A</v>
      </c>
      <c r="AT107" s="8">
        <f t="shared" si="4"/>
        <v>0</v>
      </c>
      <c r="AU107" s="8">
        <f t="shared" si="5"/>
        <v>0</v>
      </c>
      <c r="AV107" s="6" t="e">
        <f t="shared" si="13"/>
        <v>#N/A</v>
      </c>
      <c r="AW107" s="8">
        <f t="shared" si="6"/>
        <v>0</v>
      </c>
      <c r="AX107" s="8">
        <f t="shared" si="7"/>
        <v>0</v>
      </c>
      <c r="AY107" s="6" t="e">
        <f t="shared" si="14"/>
        <v>#N/A</v>
      </c>
      <c r="AZ107" s="6" t="str">
        <f t="shared" si="8"/>
        <v>Upper</v>
      </c>
      <c r="BA107" s="6" t="e">
        <f t="shared" si="15"/>
        <v>#N/A</v>
      </c>
      <c r="BB107" s="6">
        <f t="shared" si="9"/>
        <v>6.6828640776698714E-2</v>
      </c>
      <c r="BC107" s="6">
        <f t="shared" si="10"/>
        <v>4.4552427184465809E-2</v>
      </c>
      <c r="BD107" s="6">
        <f t="shared" si="11"/>
        <v>2.2276213592232905E-2</v>
      </c>
      <c r="BE107" s="6" t="e">
        <f t="shared" si="0"/>
        <v>#N/A</v>
      </c>
    </row>
    <row r="108" spans="30:57" x14ac:dyDescent="0.25">
      <c r="AD108" s="7">
        <v>49</v>
      </c>
      <c r="AE108" s="7">
        <f>G75</f>
        <v>27.98</v>
      </c>
      <c r="AF108" s="4">
        <f t="shared" si="1"/>
        <v>27.98</v>
      </c>
      <c r="AG108" s="4">
        <f t="shared" si="2"/>
        <v>27.98</v>
      </c>
      <c r="AH108" s="4">
        <f t="shared" si="12"/>
        <v>3.9999999999999147E-2</v>
      </c>
      <c r="AI108" s="4">
        <f>$Q$8</f>
        <v>28.022880327358731</v>
      </c>
      <c r="AJ108" s="4">
        <f>$Q$9</f>
        <v>28.041001039332841</v>
      </c>
      <c r="AK108" s="4">
        <f>$R$8</f>
        <v>27.986638903410512</v>
      </c>
      <c r="AL108" s="4">
        <f>$R$9</f>
        <v>27.968518191436402</v>
      </c>
      <c r="AM108" s="4">
        <f>$G$8</f>
        <v>28.004759615384621</v>
      </c>
      <c r="AN108" s="4">
        <f>$E$46</f>
        <v>28</v>
      </c>
      <c r="AO108" s="4">
        <f>SPC!$G$9</f>
        <v>28.05912175130695</v>
      </c>
      <c r="AP108" s="4">
        <f>SPC!$G$10</f>
        <v>27.950397479462293</v>
      </c>
      <c r="AQ108" s="5">
        <f>SPC!$G$47</f>
        <v>28.1</v>
      </c>
      <c r="AR108" s="6">
        <f>SPC!$E$47</f>
        <v>27.9</v>
      </c>
      <c r="AS108" s="6" t="e">
        <f t="shared" si="3"/>
        <v>#N/A</v>
      </c>
      <c r="AT108" s="8">
        <f t="shared" si="4"/>
        <v>0</v>
      </c>
      <c r="AU108" s="8">
        <f t="shared" si="5"/>
        <v>0</v>
      </c>
      <c r="AV108" s="6" t="e">
        <f t="shared" si="13"/>
        <v>#N/A</v>
      </c>
      <c r="AW108" s="8">
        <f t="shared" si="6"/>
        <v>0</v>
      </c>
      <c r="AX108" s="8">
        <f t="shared" si="7"/>
        <v>1</v>
      </c>
      <c r="AY108" s="6" t="e">
        <f t="shared" si="14"/>
        <v>#N/A</v>
      </c>
      <c r="AZ108" s="6" t="str">
        <f t="shared" si="8"/>
        <v>Lower</v>
      </c>
      <c r="BA108" s="6" t="e">
        <f t="shared" si="15"/>
        <v>#N/A</v>
      </c>
      <c r="BB108" s="6">
        <f t="shared" si="9"/>
        <v>6.6828640776698714E-2</v>
      </c>
      <c r="BC108" s="6">
        <f t="shared" si="10"/>
        <v>4.4552427184465809E-2</v>
      </c>
      <c r="BD108" s="6">
        <f t="shared" si="11"/>
        <v>2.2276213592232905E-2</v>
      </c>
      <c r="BE108" s="6" t="e">
        <f t="shared" si="0"/>
        <v>#N/A</v>
      </c>
    </row>
    <row r="109" spans="30:57" x14ac:dyDescent="0.25">
      <c r="AD109" s="7">
        <v>50</v>
      </c>
      <c r="AE109" s="7">
        <f>G76</f>
        <v>28.02</v>
      </c>
      <c r="AF109" s="4">
        <f t="shared" si="1"/>
        <v>28.02</v>
      </c>
      <c r="AG109" s="4">
        <f t="shared" si="2"/>
        <v>28.02</v>
      </c>
      <c r="AH109" s="4">
        <f t="shared" si="12"/>
        <v>3.9999999999999147E-2</v>
      </c>
      <c r="AI109" s="4">
        <f>$Q$8</f>
        <v>28.022880327358731</v>
      </c>
      <c r="AJ109" s="4">
        <f>$Q$9</f>
        <v>28.041001039332841</v>
      </c>
      <c r="AK109" s="4">
        <f>$R$8</f>
        <v>27.986638903410512</v>
      </c>
      <c r="AL109" s="4">
        <f>$R$9</f>
        <v>27.968518191436402</v>
      </c>
      <c r="AM109" s="4">
        <f>$G$8</f>
        <v>28.004759615384621</v>
      </c>
      <c r="AN109" s="4">
        <f>$E$46</f>
        <v>28</v>
      </c>
      <c r="AO109" s="4">
        <f>SPC!$G$9</f>
        <v>28.05912175130695</v>
      </c>
      <c r="AP109" s="4">
        <f>SPC!$G$10</f>
        <v>27.950397479462293</v>
      </c>
      <c r="AQ109" s="5">
        <f>SPC!$G$47</f>
        <v>28.1</v>
      </c>
      <c r="AR109" s="6">
        <f>SPC!$E$47</f>
        <v>27.9</v>
      </c>
      <c r="AS109" s="6" t="e">
        <f t="shared" si="3"/>
        <v>#N/A</v>
      </c>
      <c r="AT109" s="8">
        <f t="shared" si="4"/>
        <v>0</v>
      </c>
      <c r="AU109" s="8">
        <f t="shared" si="5"/>
        <v>0</v>
      </c>
      <c r="AV109" s="6" t="e">
        <f t="shared" si="13"/>
        <v>#N/A</v>
      </c>
      <c r="AW109" s="8">
        <f t="shared" si="6"/>
        <v>0</v>
      </c>
      <c r="AX109" s="8">
        <f t="shared" si="7"/>
        <v>0</v>
      </c>
      <c r="AY109" s="6" t="e">
        <f t="shared" si="14"/>
        <v>#N/A</v>
      </c>
      <c r="AZ109" s="6" t="str">
        <f t="shared" si="8"/>
        <v>Upper</v>
      </c>
      <c r="BA109" s="6" t="e">
        <f t="shared" si="15"/>
        <v>#N/A</v>
      </c>
      <c r="BB109" s="6">
        <f t="shared" si="9"/>
        <v>6.6828640776698714E-2</v>
      </c>
      <c r="BC109" s="6">
        <f t="shared" si="10"/>
        <v>4.4552427184465809E-2</v>
      </c>
      <c r="BD109" s="6">
        <f t="shared" si="11"/>
        <v>2.2276213592232905E-2</v>
      </c>
      <c r="BE109" s="6" t="e">
        <f t="shared" si="0"/>
        <v>#N/A</v>
      </c>
    </row>
    <row r="110" spans="30:57" x14ac:dyDescent="0.25">
      <c r="AD110" s="7">
        <v>51</v>
      </c>
      <c r="AE110" s="7">
        <f>I52</f>
        <v>27.99</v>
      </c>
      <c r="AF110" s="4">
        <f t="shared" si="1"/>
        <v>27.99</v>
      </c>
      <c r="AG110" s="4">
        <f t="shared" si="2"/>
        <v>27.99</v>
      </c>
      <c r="AH110" s="4">
        <f t="shared" si="12"/>
        <v>3.0000000000001137E-2</v>
      </c>
      <c r="AI110" s="4">
        <f>$Q$8</f>
        <v>28.022880327358731</v>
      </c>
      <c r="AJ110" s="4">
        <f>$Q$9</f>
        <v>28.041001039332841</v>
      </c>
      <c r="AK110" s="4">
        <f>$R$8</f>
        <v>27.986638903410512</v>
      </c>
      <c r="AL110" s="4">
        <f>$R$9</f>
        <v>27.968518191436402</v>
      </c>
      <c r="AM110" s="4">
        <f>$G$8</f>
        <v>28.004759615384621</v>
      </c>
      <c r="AN110" s="4">
        <f>$E$46</f>
        <v>28</v>
      </c>
      <c r="AO110" s="4">
        <f>SPC!$G$9</f>
        <v>28.05912175130695</v>
      </c>
      <c r="AP110" s="4">
        <f>SPC!$G$10</f>
        <v>27.950397479462293</v>
      </c>
      <c r="AQ110" s="5">
        <f>SPC!$G$47</f>
        <v>28.1</v>
      </c>
      <c r="AR110" s="6">
        <f>SPC!$E$47</f>
        <v>27.9</v>
      </c>
      <c r="AS110" s="6" t="e">
        <f t="shared" si="3"/>
        <v>#N/A</v>
      </c>
      <c r="AT110" s="8">
        <f t="shared" si="4"/>
        <v>0</v>
      </c>
      <c r="AU110" s="8">
        <f t="shared" si="5"/>
        <v>0</v>
      </c>
      <c r="AV110" s="6" t="e">
        <f t="shared" si="13"/>
        <v>#N/A</v>
      </c>
      <c r="AW110" s="8">
        <f t="shared" si="6"/>
        <v>0</v>
      </c>
      <c r="AX110" s="8">
        <f t="shared" si="7"/>
        <v>0</v>
      </c>
      <c r="AY110" s="6" t="e">
        <f t="shared" si="14"/>
        <v>#N/A</v>
      </c>
      <c r="AZ110" s="6" t="str">
        <f t="shared" si="8"/>
        <v>Lower</v>
      </c>
      <c r="BA110" s="6" t="e">
        <f t="shared" si="15"/>
        <v>#N/A</v>
      </c>
      <c r="BB110" s="6">
        <f t="shared" si="9"/>
        <v>6.6828640776698714E-2</v>
      </c>
      <c r="BC110" s="6">
        <f t="shared" si="10"/>
        <v>4.4552427184465809E-2</v>
      </c>
      <c r="BD110" s="6">
        <f t="shared" si="11"/>
        <v>2.2276213592232905E-2</v>
      </c>
      <c r="BE110" s="6" t="e">
        <f t="shared" si="0"/>
        <v>#N/A</v>
      </c>
    </row>
    <row r="111" spans="30:57" x14ac:dyDescent="0.25">
      <c r="AD111" s="7">
        <v>52</v>
      </c>
      <c r="AE111" s="7">
        <f>I53</f>
        <v>28.02</v>
      </c>
      <c r="AF111" s="4">
        <f t="shared" si="1"/>
        <v>28.02</v>
      </c>
      <c r="AG111" s="4">
        <f t="shared" si="2"/>
        <v>28.02</v>
      </c>
      <c r="AH111" s="4">
        <f t="shared" si="12"/>
        <v>3.0000000000001137E-2</v>
      </c>
      <c r="AI111" s="4">
        <f>$Q$8</f>
        <v>28.022880327358731</v>
      </c>
      <c r="AJ111" s="4">
        <f>$Q$9</f>
        <v>28.041001039332841</v>
      </c>
      <c r="AK111" s="4">
        <f>$R$8</f>
        <v>27.986638903410512</v>
      </c>
      <c r="AL111" s="4">
        <f>$R$9</f>
        <v>27.968518191436402</v>
      </c>
      <c r="AM111" s="4">
        <f>$G$8</f>
        <v>28.004759615384621</v>
      </c>
      <c r="AN111" s="4">
        <f>$E$46</f>
        <v>28</v>
      </c>
      <c r="AO111" s="4">
        <f>SPC!$G$9</f>
        <v>28.05912175130695</v>
      </c>
      <c r="AP111" s="4">
        <f>SPC!$G$10</f>
        <v>27.950397479462293</v>
      </c>
      <c r="AQ111" s="5">
        <f>SPC!$G$47</f>
        <v>28.1</v>
      </c>
      <c r="AR111" s="6">
        <f>SPC!$E$47</f>
        <v>27.9</v>
      </c>
      <c r="AS111" s="6" t="e">
        <f t="shared" si="3"/>
        <v>#N/A</v>
      </c>
      <c r="AT111" s="8">
        <f t="shared" si="4"/>
        <v>0</v>
      </c>
      <c r="AU111" s="8">
        <f t="shared" si="5"/>
        <v>0</v>
      </c>
      <c r="AV111" s="6" t="e">
        <f t="shared" si="13"/>
        <v>#N/A</v>
      </c>
      <c r="AW111" s="8">
        <f t="shared" si="6"/>
        <v>0</v>
      </c>
      <c r="AX111" s="8">
        <f t="shared" si="7"/>
        <v>0</v>
      </c>
      <c r="AY111" s="6" t="e">
        <f t="shared" si="14"/>
        <v>#N/A</v>
      </c>
      <c r="AZ111" s="6" t="str">
        <f t="shared" si="8"/>
        <v>Upper</v>
      </c>
      <c r="BA111" s="6" t="e">
        <f t="shared" si="15"/>
        <v>#N/A</v>
      </c>
      <c r="BB111" s="6">
        <f t="shared" si="9"/>
        <v>6.6828640776698714E-2</v>
      </c>
      <c r="BC111" s="6">
        <f t="shared" si="10"/>
        <v>4.4552427184465809E-2</v>
      </c>
      <c r="BD111" s="6">
        <f t="shared" si="11"/>
        <v>2.2276213592232905E-2</v>
      </c>
      <c r="BE111" s="6" t="e">
        <f t="shared" si="0"/>
        <v>#N/A</v>
      </c>
    </row>
    <row r="112" spans="30:57" x14ac:dyDescent="0.25">
      <c r="AD112" s="7">
        <v>53</v>
      </c>
      <c r="AE112" s="7">
        <f>I54</f>
        <v>28.02</v>
      </c>
      <c r="AF112" s="4">
        <f t="shared" si="1"/>
        <v>28.02</v>
      </c>
      <c r="AG112" s="4">
        <f t="shared" si="2"/>
        <v>28.02</v>
      </c>
      <c r="AH112" s="4">
        <f t="shared" si="12"/>
        <v>0</v>
      </c>
      <c r="AI112" s="4">
        <f>$Q$8</f>
        <v>28.022880327358731</v>
      </c>
      <c r="AJ112" s="4">
        <f>$Q$9</f>
        <v>28.041001039332841</v>
      </c>
      <c r="AK112" s="4">
        <f>$R$8</f>
        <v>27.986638903410512</v>
      </c>
      <c r="AL112" s="4">
        <f>$R$9</f>
        <v>27.968518191436402</v>
      </c>
      <c r="AM112" s="4">
        <f>$G$8</f>
        <v>28.004759615384621</v>
      </c>
      <c r="AN112" s="4">
        <f>$E$46</f>
        <v>28</v>
      </c>
      <c r="AO112" s="4">
        <f>SPC!$G$9</f>
        <v>28.05912175130695</v>
      </c>
      <c r="AP112" s="4">
        <f>SPC!$G$10</f>
        <v>27.950397479462293</v>
      </c>
      <c r="AQ112" s="5">
        <f>SPC!$G$47</f>
        <v>28.1</v>
      </c>
      <c r="AR112" s="6">
        <f>SPC!$E$47</f>
        <v>27.9</v>
      </c>
      <c r="AS112" s="6" t="e">
        <f t="shared" si="3"/>
        <v>#N/A</v>
      </c>
      <c r="AT112" s="8">
        <f t="shared" si="4"/>
        <v>0</v>
      </c>
      <c r="AU112" s="8">
        <f t="shared" si="5"/>
        <v>0</v>
      </c>
      <c r="AV112" s="6" t="e">
        <f t="shared" si="13"/>
        <v>#N/A</v>
      </c>
      <c r="AW112" s="8">
        <f t="shared" si="6"/>
        <v>0</v>
      </c>
      <c r="AX112" s="8">
        <f t="shared" si="7"/>
        <v>0</v>
      </c>
      <c r="AY112" s="6" t="e">
        <f t="shared" si="14"/>
        <v>#N/A</v>
      </c>
      <c r="AZ112" s="6" t="str">
        <f t="shared" si="8"/>
        <v>Upper</v>
      </c>
      <c r="BA112" s="6" t="e">
        <f t="shared" si="15"/>
        <v>#N/A</v>
      </c>
      <c r="BB112" s="6">
        <f t="shared" si="9"/>
        <v>6.6828640776698714E-2</v>
      </c>
      <c r="BC112" s="6">
        <f t="shared" si="10"/>
        <v>4.4552427184465809E-2</v>
      </c>
      <c r="BD112" s="6">
        <f t="shared" si="11"/>
        <v>2.2276213592232905E-2</v>
      </c>
      <c r="BE112" s="6" t="e">
        <f t="shared" si="0"/>
        <v>#N/A</v>
      </c>
    </row>
    <row r="113" spans="30:57" x14ac:dyDescent="0.25">
      <c r="AD113" s="7">
        <v>54</v>
      </c>
      <c r="AE113" s="7">
        <f>I55</f>
        <v>28.02</v>
      </c>
      <c r="AF113" s="4">
        <f t="shared" si="1"/>
        <v>28.02</v>
      </c>
      <c r="AG113" s="4">
        <f t="shared" si="2"/>
        <v>28.02</v>
      </c>
      <c r="AH113" s="4">
        <f t="shared" si="12"/>
        <v>0</v>
      </c>
      <c r="AI113" s="4">
        <f>$Q$8</f>
        <v>28.022880327358731</v>
      </c>
      <c r="AJ113" s="4">
        <f>$Q$9</f>
        <v>28.041001039332841</v>
      </c>
      <c r="AK113" s="4">
        <f>$R$8</f>
        <v>27.986638903410512</v>
      </c>
      <c r="AL113" s="4">
        <f>$R$9</f>
        <v>27.968518191436402</v>
      </c>
      <c r="AM113" s="4">
        <f>$G$8</f>
        <v>28.004759615384621</v>
      </c>
      <c r="AN113" s="4">
        <f>$E$46</f>
        <v>28</v>
      </c>
      <c r="AO113" s="4">
        <f>SPC!$G$9</f>
        <v>28.05912175130695</v>
      </c>
      <c r="AP113" s="4">
        <f>SPC!$G$10</f>
        <v>27.950397479462293</v>
      </c>
      <c r="AQ113" s="5">
        <f>SPC!$G$47</f>
        <v>28.1</v>
      </c>
      <c r="AR113" s="6">
        <f>SPC!$E$47</f>
        <v>27.9</v>
      </c>
      <c r="AS113" s="6" t="e">
        <f t="shared" si="3"/>
        <v>#N/A</v>
      </c>
      <c r="AT113" s="8">
        <f t="shared" si="4"/>
        <v>0</v>
      </c>
      <c r="AU113" s="8">
        <f t="shared" si="5"/>
        <v>0</v>
      </c>
      <c r="AV113" s="6" t="e">
        <f t="shared" si="13"/>
        <v>#N/A</v>
      </c>
      <c r="AW113" s="8">
        <f t="shared" si="6"/>
        <v>0</v>
      </c>
      <c r="AX113" s="8">
        <f t="shared" si="7"/>
        <v>0</v>
      </c>
      <c r="AY113" s="6" t="e">
        <f t="shared" si="14"/>
        <v>#N/A</v>
      </c>
      <c r="AZ113" s="6" t="str">
        <f t="shared" si="8"/>
        <v>Upper</v>
      </c>
      <c r="BA113" s="6" t="e">
        <f t="shared" si="15"/>
        <v>#N/A</v>
      </c>
      <c r="BB113" s="6">
        <f t="shared" si="9"/>
        <v>6.6828640776698714E-2</v>
      </c>
      <c r="BC113" s="6">
        <f t="shared" si="10"/>
        <v>4.4552427184465809E-2</v>
      </c>
      <c r="BD113" s="6">
        <f t="shared" si="11"/>
        <v>2.2276213592232905E-2</v>
      </c>
      <c r="BE113" s="6" t="e">
        <f t="shared" si="0"/>
        <v>#N/A</v>
      </c>
    </row>
    <row r="114" spans="30:57" x14ac:dyDescent="0.25">
      <c r="AD114" s="7">
        <v>55</v>
      </c>
      <c r="AE114" s="7">
        <f>I56</f>
        <v>28</v>
      </c>
      <c r="AF114" s="4">
        <f t="shared" si="1"/>
        <v>28</v>
      </c>
      <c r="AG114" s="4">
        <f t="shared" si="2"/>
        <v>28</v>
      </c>
      <c r="AH114" s="4">
        <f t="shared" si="12"/>
        <v>1.9999999999999574E-2</v>
      </c>
      <c r="AI114" s="4">
        <f>$Q$8</f>
        <v>28.022880327358731</v>
      </c>
      <c r="AJ114" s="4">
        <f>$Q$9</f>
        <v>28.041001039332841</v>
      </c>
      <c r="AK114" s="4">
        <f>$R$8</f>
        <v>27.986638903410512</v>
      </c>
      <c r="AL114" s="4">
        <f>$R$9</f>
        <v>27.968518191436402</v>
      </c>
      <c r="AM114" s="4">
        <f>$G$8</f>
        <v>28.004759615384621</v>
      </c>
      <c r="AN114" s="4">
        <f>$E$46</f>
        <v>28</v>
      </c>
      <c r="AO114" s="4">
        <f>SPC!$G$9</f>
        <v>28.05912175130695</v>
      </c>
      <c r="AP114" s="4">
        <f>SPC!$G$10</f>
        <v>27.950397479462293</v>
      </c>
      <c r="AQ114" s="5">
        <f>SPC!$G$47</f>
        <v>28.1</v>
      </c>
      <c r="AR114" s="6">
        <f>SPC!$E$47</f>
        <v>27.9</v>
      </c>
      <c r="AS114" s="6" t="e">
        <f t="shared" si="3"/>
        <v>#N/A</v>
      </c>
      <c r="AT114" s="8">
        <f t="shared" si="4"/>
        <v>0</v>
      </c>
      <c r="AU114" s="8">
        <f t="shared" si="5"/>
        <v>0</v>
      </c>
      <c r="AV114" s="6" t="e">
        <f t="shared" si="13"/>
        <v>#N/A</v>
      </c>
      <c r="AW114" s="8">
        <f t="shared" si="6"/>
        <v>0</v>
      </c>
      <c r="AX114" s="8">
        <f t="shared" si="7"/>
        <v>0</v>
      </c>
      <c r="AY114" s="6" t="e">
        <f t="shared" si="14"/>
        <v>#N/A</v>
      </c>
      <c r="AZ114" s="6" t="str">
        <f t="shared" si="8"/>
        <v>Lower</v>
      </c>
      <c r="BA114" s="6" t="e">
        <f t="shared" si="15"/>
        <v>#N/A</v>
      </c>
      <c r="BB114" s="6">
        <f t="shared" si="9"/>
        <v>6.6828640776698714E-2</v>
      </c>
      <c r="BC114" s="6">
        <f t="shared" si="10"/>
        <v>4.4552427184465809E-2</v>
      </c>
      <c r="BD114" s="6">
        <f t="shared" si="11"/>
        <v>2.2276213592232905E-2</v>
      </c>
      <c r="BE114" s="6" t="e">
        <f t="shared" si="0"/>
        <v>#N/A</v>
      </c>
    </row>
    <row r="115" spans="30:57" x14ac:dyDescent="0.25">
      <c r="AD115" s="7">
        <v>56</v>
      </c>
      <c r="AE115" s="7">
        <f>I57</f>
        <v>28.02</v>
      </c>
      <c r="AF115" s="4">
        <f t="shared" si="1"/>
        <v>28.02</v>
      </c>
      <c r="AG115" s="4">
        <f t="shared" si="2"/>
        <v>28.02</v>
      </c>
      <c r="AH115" s="4">
        <f t="shared" si="12"/>
        <v>1.9999999999999574E-2</v>
      </c>
      <c r="AI115" s="4">
        <f>$Q$8</f>
        <v>28.022880327358731</v>
      </c>
      <c r="AJ115" s="4">
        <f>$Q$9</f>
        <v>28.041001039332841</v>
      </c>
      <c r="AK115" s="4">
        <f>$R$8</f>
        <v>27.986638903410512</v>
      </c>
      <c r="AL115" s="4">
        <f>$R$9</f>
        <v>27.968518191436402</v>
      </c>
      <c r="AM115" s="4">
        <f>$G$8</f>
        <v>28.004759615384621</v>
      </c>
      <c r="AN115" s="4">
        <f>$E$46</f>
        <v>28</v>
      </c>
      <c r="AO115" s="4">
        <f>SPC!$G$9</f>
        <v>28.05912175130695</v>
      </c>
      <c r="AP115" s="4">
        <f>SPC!$G$10</f>
        <v>27.950397479462293</v>
      </c>
      <c r="AQ115" s="5">
        <f>SPC!$G$47</f>
        <v>28.1</v>
      </c>
      <c r="AR115" s="6">
        <f>SPC!$E$47</f>
        <v>27.9</v>
      </c>
      <c r="AS115" s="6" t="e">
        <f t="shared" si="3"/>
        <v>#N/A</v>
      </c>
      <c r="AT115" s="8">
        <f t="shared" si="4"/>
        <v>0</v>
      </c>
      <c r="AU115" s="8">
        <f t="shared" si="5"/>
        <v>0</v>
      </c>
      <c r="AV115" s="6" t="e">
        <f t="shared" si="13"/>
        <v>#N/A</v>
      </c>
      <c r="AW115" s="8">
        <f t="shared" si="6"/>
        <v>0</v>
      </c>
      <c r="AX115" s="8">
        <f t="shared" si="7"/>
        <v>0</v>
      </c>
      <c r="AY115" s="6" t="e">
        <f t="shared" si="14"/>
        <v>#N/A</v>
      </c>
      <c r="AZ115" s="6" t="str">
        <f t="shared" si="8"/>
        <v>Upper</v>
      </c>
      <c r="BA115" s="6" t="e">
        <f t="shared" si="15"/>
        <v>#N/A</v>
      </c>
      <c r="BB115" s="6">
        <f t="shared" si="9"/>
        <v>6.6828640776698714E-2</v>
      </c>
      <c r="BC115" s="6">
        <f t="shared" si="10"/>
        <v>4.4552427184465809E-2</v>
      </c>
      <c r="BD115" s="6">
        <f t="shared" si="11"/>
        <v>2.2276213592232905E-2</v>
      </c>
      <c r="BE115" s="6" t="e">
        <f t="shared" si="0"/>
        <v>#N/A</v>
      </c>
    </row>
    <row r="116" spans="30:57" x14ac:dyDescent="0.25">
      <c r="AD116" s="7">
        <v>57</v>
      </c>
      <c r="AE116" s="7">
        <f>I58</f>
        <v>28</v>
      </c>
      <c r="AF116" s="4">
        <f t="shared" si="1"/>
        <v>28</v>
      </c>
      <c r="AG116" s="4">
        <f t="shared" si="2"/>
        <v>28</v>
      </c>
      <c r="AH116" s="4">
        <f t="shared" si="12"/>
        <v>1.9999999999999574E-2</v>
      </c>
      <c r="AI116" s="4">
        <f>$Q$8</f>
        <v>28.022880327358731</v>
      </c>
      <c r="AJ116" s="4">
        <f>$Q$9</f>
        <v>28.041001039332841</v>
      </c>
      <c r="AK116" s="4">
        <f>$R$8</f>
        <v>27.986638903410512</v>
      </c>
      <c r="AL116" s="4">
        <f>$R$9</f>
        <v>27.968518191436402</v>
      </c>
      <c r="AM116" s="4">
        <f>$G$8</f>
        <v>28.004759615384621</v>
      </c>
      <c r="AN116" s="4">
        <f>$E$46</f>
        <v>28</v>
      </c>
      <c r="AO116" s="4">
        <f>SPC!$G$9</f>
        <v>28.05912175130695</v>
      </c>
      <c r="AP116" s="4">
        <f>SPC!$G$10</f>
        <v>27.950397479462293</v>
      </c>
      <c r="AQ116" s="5">
        <f>SPC!$G$47</f>
        <v>28.1</v>
      </c>
      <c r="AR116" s="6">
        <f>SPC!$E$47</f>
        <v>27.9</v>
      </c>
      <c r="AS116" s="6" t="e">
        <f t="shared" si="3"/>
        <v>#N/A</v>
      </c>
      <c r="AT116" s="8">
        <f t="shared" si="4"/>
        <v>0</v>
      </c>
      <c r="AU116" s="8">
        <f t="shared" si="5"/>
        <v>0</v>
      </c>
      <c r="AV116" s="6" t="e">
        <f t="shared" si="13"/>
        <v>#N/A</v>
      </c>
      <c r="AW116" s="8">
        <f t="shared" si="6"/>
        <v>0</v>
      </c>
      <c r="AX116" s="8">
        <f t="shared" si="7"/>
        <v>0</v>
      </c>
      <c r="AY116" s="6" t="e">
        <f t="shared" si="14"/>
        <v>#N/A</v>
      </c>
      <c r="AZ116" s="6" t="str">
        <f t="shared" si="8"/>
        <v>Lower</v>
      </c>
      <c r="BA116" s="6" t="e">
        <f t="shared" si="15"/>
        <v>#N/A</v>
      </c>
      <c r="BB116" s="6">
        <f t="shared" si="9"/>
        <v>6.6828640776698714E-2</v>
      </c>
      <c r="BC116" s="6">
        <f t="shared" si="10"/>
        <v>4.4552427184465809E-2</v>
      </c>
      <c r="BD116" s="6">
        <f t="shared" si="11"/>
        <v>2.2276213592232905E-2</v>
      </c>
      <c r="BE116" s="6" t="e">
        <f t="shared" si="0"/>
        <v>#N/A</v>
      </c>
    </row>
    <row r="117" spans="30:57" x14ac:dyDescent="0.25">
      <c r="AD117" s="7">
        <v>58</v>
      </c>
      <c r="AE117" s="7">
        <f>I59</f>
        <v>28.02</v>
      </c>
      <c r="AF117" s="4">
        <f t="shared" si="1"/>
        <v>28.02</v>
      </c>
      <c r="AG117" s="4">
        <f t="shared" si="2"/>
        <v>28.02</v>
      </c>
      <c r="AH117" s="4">
        <f t="shared" si="12"/>
        <v>1.9999999999999574E-2</v>
      </c>
      <c r="AI117" s="4">
        <f>$Q$8</f>
        <v>28.022880327358731</v>
      </c>
      <c r="AJ117" s="4">
        <f>$Q$9</f>
        <v>28.041001039332841</v>
      </c>
      <c r="AK117" s="4">
        <f>$R$8</f>
        <v>27.986638903410512</v>
      </c>
      <c r="AL117" s="4">
        <f>$R$9</f>
        <v>27.968518191436402</v>
      </c>
      <c r="AM117" s="4">
        <f>$G$8</f>
        <v>28.004759615384621</v>
      </c>
      <c r="AN117" s="4">
        <f>$E$46</f>
        <v>28</v>
      </c>
      <c r="AO117" s="4">
        <f>SPC!$G$9</f>
        <v>28.05912175130695</v>
      </c>
      <c r="AP117" s="4">
        <f>SPC!$G$10</f>
        <v>27.950397479462293</v>
      </c>
      <c r="AQ117" s="5">
        <f>SPC!$G$47</f>
        <v>28.1</v>
      </c>
      <c r="AR117" s="6">
        <f>SPC!$E$47</f>
        <v>27.9</v>
      </c>
      <c r="AS117" s="6" t="e">
        <f t="shared" si="3"/>
        <v>#N/A</v>
      </c>
      <c r="AT117" s="8">
        <f t="shared" si="4"/>
        <v>0</v>
      </c>
      <c r="AU117" s="8">
        <f t="shared" si="5"/>
        <v>0</v>
      </c>
      <c r="AV117" s="6" t="e">
        <f t="shared" si="13"/>
        <v>#N/A</v>
      </c>
      <c r="AW117" s="8">
        <f t="shared" si="6"/>
        <v>0</v>
      </c>
      <c r="AX117" s="8">
        <f t="shared" si="7"/>
        <v>0</v>
      </c>
      <c r="AY117" s="6" t="e">
        <f t="shared" si="14"/>
        <v>#N/A</v>
      </c>
      <c r="AZ117" s="6" t="str">
        <f t="shared" si="8"/>
        <v>Upper</v>
      </c>
      <c r="BA117" s="6" t="e">
        <f t="shared" si="15"/>
        <v>#N/A</v>
      </c>
      <c r="BB117" s="6">
        <f t="shared" si="9"/>
        <v>6.6828640776698714E-2</v>
      </c>
      <c r="BC117" s="6">
        <f t="shared" si="10"/>
        <v>4.4552427184465809E-2</v>
      </c>
      <c r="BD117" s="6">
        <f t="shared" si="11"/>
        <v>2.2276213592232905E-2</v>
      </c>
      <c r="BE117" s="6" t="e">
        <f t="shared" si="0"/>
        <v>#N/A</v>
      </c>
    </row>
    <row r="118" spans="30:57" x14ac:dyDescent="0.25">
      <c r="AD118" s="7">
        <v>59</v>
      </c>
      <c r="AE118" s="7">
        <f>I60</f>
        <v>27.99</v>
      </c>
      <c r="AF118" s="4">
        <f t="shared" si="1"/>
        <v>27.99</v>
      </c>
      <c r="AG118" s="4">
        <f t="shared" si="2"/>
        <v>27.99</v>
      </c>
      <c r="AH118" s="4">
        <f t="shared" si="12"/>
        <v>3.0000000000001137E-2</v>
      </c>
      <c r="AI118" s="4">
        <f>$Q$8</f>
        <v>28.022880327358731</v>
      </c>
      <c r="AJ118" s="4">
        <f>$Q$9</f>
        <v>28.041001039332841</v>
      </c>
      <c r="AK118" s="4">
        <f>$R$8</f>
        <v>27.986638903410512</v>
      </c>
      <c r="AL118" s="4">
        <f>$R$9</f>
        <v>27.968518191436402</v>
      </c>
      <c r="AM118" s="4">
        <f>$G$8</f>
        <v>28.004759615384621</v>
      </c>
      <c r="AN118" s="4">
        <f>$E$46</f>
        <v>28</v>
      </c>
      <c r="AO118" s="4">
        <f>SPC!$G$9</f>
        <v>28.05912175130695</v>
      </c>
      <c r="AP118" s="4">
        <f>SPC!$G$10</f>
        <v>27.950397479462293</v>
      </c>
      <c r="AQ118" s="5">
        <f>SPC!$G$47</f>
        <v>28.1</v>
      </c>
      <c r="AR118" s="6">
        <f>SPC!$E$47</f>
        <v>27.9</v>
      </c>
      <c r="AS118" s="6" t="e">
        <f t="shared" si="3"/>
        <v>#N/A</v>
      </c>
      <c r="AT118" s="8">
        <f t="shared" si="4"/>
        <v>0</v>
      </c>
      <c r="AU118" s="8">
        <f t="shared" si="5"/>
        <v>0</v>
      </c>
      <c r="AV118" s="6" t="e">
        <f t="shared" si="13"/>
        <v>#N/A</v>
      </c>
      <c r="AW118" s="8">
        <f t="shared" si="6"/>
        <v>0</v>
      </c>
      <c r="AX118" s="8">
        <f t="shared" si="7"/>
        <v>0</v>
      </c>
      <c r="AY118" s="6" t="e">
        <f t="shared" si="14"/>
        <v>#N/A</v>
      </c>
      <c r="AZ118" s="6" t="str">
        <f t="shared" si="8"/>
        <v>Lower</v>
      </c>
      <c r="BA118" s="6" t="e">
        <f t="shared" si="15"/>
        <v>#N/A</v>
      </c>
      <c r="BB118" s="6">
        <f t="shared" si="9"/>
        <v>6.6828640776698714E-2</v>
      </c>
      <c r="BC118" s="6">
        <f t="shared" si="10"/>
        <v>4.4552427184465809E-2</v>
      </c>
      <c r="BD118" s="6">
        <f t="shared" si="11"/>
        <v>2.2276213592232905E-2</v>
      </c>
      <c r="BE118" s="6" t="e">
        <f t="shared" si="0"/>
        <v>#N/A</v>
      </c>
    </row>
    <row r="119" spans="30:57" x14ac:dyDescent="0.25">
      <c r="AD119" s="7">
        <v>60</v>
      </c>
      <c r="AE119" s="7">
        <f>I61</f>
        <v>27.99</v>
      </c>
      <c r="AF119" s="4">
        <f t="shared" si="1"/>
        <v>27.99</v>
      </c>
      <c r="AG119" s="4">
        <f t="shared" si="2"/>
        <v>27.99</v>
      </c>
      <c r="AH119" s="4">
        <f t="shared" si="12"/>
        <v>0</v>
      </c>
      <c r="AI119" s="4">
        <f>$Q$8</f>
        <v>28.022880327358731</v>
      </c>
      <c r="AJ119" s="4">
        <f>$Q$9</f>
        <v>28.041001039332841</v>
      </c>
      <c r="AK119" s="4">
        <f>$R$8</f>
        <v>27.986638903410512</v>
      </c>
      <c r="AL119" s="4">
        <f>$R$9</f>
        <v>27.968518191436402</v>
      </c>
      <c r="AM119" s="4">
        <f>$G$8</f>
        <v>28.004759615384621</v>
      </c>
      <c r="AN119" s="4">
        <f>$E$46</f>
        <v>28</v>
      </c>
      <c r="AO119" s="4">
        <f>SPC!$G$9</f>
        <v>28.05912175130695</v>
      </c>
      <c r="AP119" s="4">
        <f>SPC!$G$10</f>
        <v>27.950397479462293</v>
      </c>
      <c r="AQ119" s="5">
        <f>SPC!$G$47</f>
        <v>28.1</v>
      </c>
      <c r="AR119" s="6">
        <f>SPC!$E$47</f>
        <v>27.9</v>
      </c>
      <c r="AS119" s="6" t="e">
        <f t="shared" si="3"/>
        <v>#N/A</v>
      </c>
      <c r="AT119" s="8">
        <f t="shared" si="4"/>
        <v>0</v>
      </c>
      <c r="AU119" s="8">
        <f t="shared" si="5"/>
        <v>0</v>
      </c>
      <c r="AV119" s="6" t="e">
        <f t="shared" si="13"/>
        <v>#N/A</v>
      </c>
      <c r="AW119" s="8">
        <f t="shared" si="6"/>
        <v>0</v>
      </c>
      <c r="AX119" s="8">
        <f t="shared" si="7"/>
        <v>0</v>
      </c>
      <c r="AY119" s="6" t="e">
        <f t="shared" si="14"/>
        <v>#N/A</v>
      </c>
      <c r="AZ119" s="6" t="str">
        <f t="shared" si="8"/>
        <v>Lower</v>
      </c>
      <c r="BA119" s="6" t="e">
        <f t="shared" si="15"/>
        <v>#N/A</v>
      </c>
      <c r="BB119" s="6">
        <f t="shared" si="9"/>
        <v>6.6828640776698714E-2</v>
      </c>
      <c r="BC119" s="6">
        <f t="shared" si="10"/>
        <v>4.4552427184465809E-2</v>
      </c>
      <c r="BD119" s="6">
        <f t="shared" si="11"/>
        <v>2.2276213592232905E-2</v>
      </c>
      <c r="BE119" s="6" t="e">
        <f t="shared" si="0"/>
        <v>#N/A</v>
      </c>
    </row>
    <row r="120" spans="30:57" x14ac:dyDescent="0.25">
      <c r="AD120" s="7">
        <v>61</v>
      </c>
      <c r="AE120" s="7">
        <f>I62</f>
        <v>28.02</v>
      </c>
      <c r="AF120" s="4">
        <f t="shared" si="1"/>
        <v>28.02</v>
      </c>
      <c r="AG120" s="4">
        <f t="shared" si="2"/>
        <v>28.02</v>
      </c>
      <c r="AH120" s="4">
        <f t="shared" si="12"/>
        <v>3.0000000000001137E-2</v>
      </c>
      <c r="AI120" s="4">
        <f>$Q$8</f>
        <v>28.022880327358731</v>
      </c>
      <c r="AJ120" s="4">
        <f>$Q$9</f>
        <v>28.041001039332841</v>
      </c>
      <c r="AK120" s="4">
        <f>$R$8</f>
        <v>27.986638903410512</v>
      </c>
      <c r="AL120" s="4">
        <f>$R$9</f>
        <v>27.968518191436402</v>
      </c>
      <c r="AM120" s="4">
        <f>$G$8</f>
        <v>28.004759615384621</v>
      </c>
      <c r="AN120" s="4">
        <f>$E$46</f>
        <v>28</v>
      </c>
      <c r="AO120" s="4">
        <f>SPC!$G$9</f>
        <v>28.05912175130695</v>
      </c>
      <c r="AP120" s="4">
        <f>SPC!$G$10</f>
        <v>27.950397479462293</v>
      </c>
      <c r="AQ120" s="5">
        <f>SPC!$G$47</f>
        <v>28.1</v>
      </c>
      <c r="AR120" s="6">
        <f>SPC!$E$47</f>
        <v>27.9</v>
      </c>
      <c r="AS120" s="6" t="e">
        <f t="shared" si="3"/>
        <v>#N/A</v>
      </c>
      <c r="AT120" s="8">
        <f t="shared" si="4"/>
        <v>0</v>
      </c>
      <c r="AU120" s="8">
        <f t="shared" si="5"/>
        <v>0</v>
      </c>
      <c r="AV120" s="6" t="e">
        <f t="shared" si="13"/>
        <v>#N/A</v>
      </c>
      <c r="AW120" s="8">
        <f t="shared" si="6"/>
        <v>0</v>
      </c>
      <c r="AX120" s="8">
        <f t="shared" si="7"/>
        <v>0</v>
      </c>
      <c r="AY120" s="6" t="e">
        <f t="shared" si="14"/>
        <v>#N/A</v>
      </c>
      <c r="AZ120" s="6" t="str">
        <f t="shared" si="8"/>
        <v>Upper</v>
      </c>
      <c r="BA120" s="6" t="e">
        <f t="shared" si="15"/>
        <v>#N/A</v>
      </c>
      <c r="BB120" s="6">
        <f t="shared" si="9"/>
        <v>6.6828640776698714E-2</v>
      </c>
      <c r="BC120" s="6">
        <f t="shared" si="10"/>
        <v>4.4552427184465809E-2</v>
      </c>
      <c r="BD120" s="6">
        <f t="shared" si="11"/>
        <v>2.2276213592232905E-2</v>
      </c>
      <c r="BE120" s="6" t="e">
        <f t="shared" si="0"/>
        <v>#N/A</v>
      </c>
    </row>
    <row r="121" spans="30:57" x14ac:dyDescent="0.25">
      <c r="AD121" s="7">
        <v>62</v>
      </c>
      <c r="AE121" s="7">
        <f>I63</f>
        <v>28</v>
      </c>
      <c r="AF121" s="4">
        <f t="shared" si="1"/>
        <v>28</v>
      </c>
      <c r="AG121" s="4">
        <f t="shared" si="2"/>
        <v>28</v>
      </c>
      <c r="AH121" s="4">
        <f t="shared" si="12"/>
        <v>1.9999999999999574E-2</v>
      </c>
      <c r="AI121" s="4">
        <f>$Q$8</f>
        <v>28.022880327358731</v>
      </c>
      <c r="AJ121" s="4">
        <f>$Q$9</f>
        <v>28.041001039332841</v>
      </c>
      <c r="AK121" s="4">
        <f>$R$8</f>
        <v>27.986638903410512</v>
      </c>
      <c r="AL121" s="4">
        <f>$R$9</f>
        <v>27.968518191436402</v>
      </c>
      <c r="AM121" s="4">
        <f>$G$8</f>
        <v>28.004759615384621</v>
      </c>
      <c r="AN121" s="4">
        <f>$E$46</f>
        <v>28</v>
      </c>
      <c r="AO121" s="4">
        <f>SPC!$G$9</f>
        <v>28.05912175130695</v>
      </c>
      <c r="AP121" s="4">
        <f>SPC!$G$10</f>
        <v>27.950397479462293</v>
      </c>
      <c r="AQ121" s="5">
        <f>SPC!$G$47</f>
        <v>28.1</v>
      </c>
      <c r="AR121" s="6">
        <f>SPC!$E$47</f>
        <v>27.9</v>
      </c>
      <c r="AS121" s="6" t="e">
        <f t="shared" si="3"/>
        <v>#N/A</v>
      </c>
      <c r="AT121" s="8">
        <f t="shared" si="4"/>
        <v>0</v>
      </c>
      <c r="AU121" s="8">
        <f t="shared" si="5"/>
        <v>0</v>
      </c>
      <c r="AV121" s="6" t="e">
        <f t="shared" si="13"/>
        <v>#N/A</v>
      </c>
      <c r="AW121" s="8">
        <f t="shared" si="6"/>
        <v>0</v>
      </c>
      <c r="AX121" s="8">
        <f t="shared" si="7"/>
        <v>0</v>
      </c>
      <c r="AY121" s="6" t="e">
        <f t="shared" si="14"/>
        <v>#N/A</v>
      </c>
      <c r="AZ121" s="6" t="str">
        <f t="shared" si="8"/>
        <v>Lower</v>
      </c>
      <c r="BA121" s="6" t="e">
        <f t="shared" si="15"/>
        <v>#N/A</v>
      </c>
      <c r="BB121" s="6">
        <f t="shared" si="9"/>
        <v>6.6828640776698714E-2</v>
      </c>
      <c r="BC121" s="6">
        <f t="shared" si="10"/>
        <v>4.4552427184465809E-2</v>
      </c>
      <c r="BD121" s="6">
        <f t="shared" si="11"/>
        <v>2.2276213592232905E-2</v>
      </c>
      <c r="BE121" s="6" t="e">
        <f t="shared" si="0"/>
        <v>#N/A</v>
      </c>
    </row>
    <row r="122" spans="30:57" x14ac:dyDescent="0.25">
      <c r="AD122" s="7">
        <v>63</v>
      </c>
      <c r="AE122" s="7">
        <f>I64</f>
        <v>28.02</v>
      </c>
      <c r="AF122" s="4">
        <f t="shared" si="1"/>
        <v>28.02</v>
      </c>
      <c r="AG122" s="4">
        <f t="shared" si="2"/>
        <v>28.02</v>
      </c>
      <c r="AH122" s="4">
        <f t="shared" si="12"/>
        <v>1.9999999999999574E-2</v>
      </c>
      <c r="AI122" s="4">
        <f>$Q$8</f>
        <v>28.022880327358731</v>
      </c>
      <c r="AJ122" s="4">
        <f>$Q$9</f>
        <v>28.041001039332841</v>
      </c>
      <c r="AK122" s="4">
        <f>$R$8</f>
        <v>27.986638903410512</v>
      </c>
      <c r="AL122" s="4">
        <f>$R$9</f>
        <v>27.968518191436402</v>
      </c>
      <c r="AM122" s="4">
        <f>$G$8</f>
        <v>28.004759615384621</v>
      </c>
      <c r="AN122" s="4">
        <f>$E$46</f>
        <v>28</v>
      </c>
      <c r="AO122" s="4">
        <f>SPC!$G$9</f>
        <v>28.05912175130695</v>
      </c>
      <c r="AP122" s="4">
        <f>SPC!$G$10</f>
        <v>27.950397479462293</v>
      </c>
      <c r="AQ122" s="5">
        <f>SPC!$G$47</f>
        <v>28.1</v>
      </c>
      <c r="AR122" s="6">
        <f>SPC!$E$47</f>
        <v>27.9</v>
      </c>
      <c r="AS122" s="6" t="e">
        <f t="shared" si="3"/>
        <v>#N/A</v>
      </c>
      <c r="AT122" s="8">
        <f t="shared" si="4"/>
        <v>0</v>
      </c>
      <c r="AU122" s="8">
        <f t="shared" si="5"/>
        <v>0</v>
      </c>
      <c r="AV122" s="6" t="e">
        <f t="shared" si="13"/>
        <v>#N/A</v>
      </c>
      <c r="AW122" s="8">
        <f t="shared" si="6"/>
        <v>0</v>
      </c>
      <c r="AX122" s="8">
        <f t="shared" si="7"/>
        <v>0</v>
      </c>
      <c r="AY122" s="6" t="e">
        <f t="shared" si="14"/>
        <v>#N/A</v>
      </c>
      <c r="AZ122" s="6" t="str">
        <f t="shared" si="8"/>
        <v>Upper</v>
      </c>
      <c r="BA122" s="6" t="e">
        <f t="shared" si="15"/>
        <v>#N/A</v>
      </c>
      <c r="BB122" s="6">
        <f t="shared" si="9"/>
        <v>6.6828640776698714E-2</v>
      </c>
      <c r="BC122" s="6">
        <f t="shared" si="10"/>
        <v>4.4552427184465809E-2</v>
      </c>
      <c r="BD122" s="6">
        <f t="shared" si="11"/>
        <v>2.2276213592232905E-2</v>
      </c>
      <c r="BE122" s="6" t="e">
        <f t="shared" si="0"/>
        <v>#N/A</v>
      </c>
    </row>
    <row r="123" spans="30:57" x14ac:dyDescent="0.25">
      <c r="AD123" s="7">
        <v>64</v>
      </c>
      <c r="AE123" s="7">
        <f>I65</f>
        <v>28.01</v>
      </c>
      <c r="AF123" s="4">
        <f t="shared" si="1"/>
        <v>28.01</v>
      </c>
      <c r="AG123" s="4">
        <f t="shared" si="2"/>
        <v>28.01</v>
      </c>
      <c r="AH123" s="4">
        <f t="shared" si="12"/>
        <v>9.9999999999980105E-3</v>
      </c>
      <c r="AI123" s="4">
        <f>$Q$8</f>
        <v>28.022880327358731</v>
      </c>
      <c r="AJ123" s="4">
        <f>$Q$9</f>
        <v>28.041001039332841</v>
      </c>
      <c r="AK123" s="4">
        <f>$R$8</f>
        <v>27.986638903410512</v>
      </c>
      <c r="AL123" s="4">
        <f>$R$9</f>
        <v>27.968518191436402</v>
      </c>
      <c r="AM123" s="4">
        <f>$G$8</f>
        <v>28.004759615384621</v>
      </c>
      <c r="AN123" s="4">
        <f>$E$46</f>
        <v>28</v>
      </c>
      <c r="AO123" s="4">
        <f>SPC!$G$9</f>
        <v>28.05912175130695</v>
      </c>
      <c r="AP123" s="4">
        <f>SPC!$G$10</f>
        <v>27.950397479462293</v>
      </c>
      <c r="AQ123" s="5">
        <f>SPC!$G$47</f>
        <v>28.1</v>
      </c>
      <c r="AR123" s="6">
        <f>SPC!$E$47</f>
        <v>27.9</v>
      </c>
      <c r="AS123" s="6" t="e">
        <f t="shared" si="3"/>
        <v>#N/A</v>
      </c>
      <c r="AT123" s="8">
        <f t="shared" si="4"/>
        <v>0</v>
      </c>
      <c r="AU123" s="8">
        <f t="shared" si="5"/>
        <v>0</v>
      </c>
      <c r="AV123" s="6" t="e">
        <f t="shared" si="13"/>
        <v>#N/A</v>
      </c>
      <c r="AW123" s="8">
        <f t="shared" si="6"/>
        <v>0</v>
      </c>
      <c r="AX123" s="8">
        <f t="shared" si="7"/>
        <v>0</v>
      </c>
      <c r="AY123" s="6" t="e">
        <f t="shared" si="14"/>
        <v>#N/A</v>
      </c>
      <c r="AZ123" s="6" t="str">
        <f t="shared" si="8"/>
        <v>Upper</v>
      </c>
      <c r="BA123" s="6" t="e">
        <f t="shared" si="15"/>
        <v>#N/A</v>
      </c>
      <c r="BB123" s="6">
        <f t="shared" si="9"/>
        <v>6.6828640776698714E-2</v>
      </c>
      <c r="BC123" s="6">
        <f t="shared" si="10"/>
        <v>4.4552427184465809E-2</v>
      </c>
      <c r="BD123" s="6">
        <f t="shared" si="11"/>
        <v>2.2276213592232905E-2</v>
      </c>
      <c r="BE123" s="6" t="e">
        <f t="shared" si="0"/>
        <v>#N/A</v>
      </c>
    </row>
    <row r="124" spans="30:57" x14ac:dyDescent="0.25">
      <c r="AD124" s="7">
        <v>65</v>
      </c>
      <c r="AE124" s="7">
        <f>I66</f>
        <v>27.98</v>
      </c>
      <c r="AF124" s="4">
        <f t="shared" si="1"/>
        <v>27.98</v>
      </c>
      <c r="AG124" s="4">
        <f t="shared" si="2"/>
        <v>27.98</v>
      </c>
      <c r="AH124" s="4">
        <f t="shared" si="12"/>
        <v>3.0000000000001137E-2</v>
      </c>
      <c r="AI124" s="4">
        <f>$Q$8</f>
        <v>28.022880327358731</v>
      </c>
      <c r="AJ124" s="4">
        <f>$Q$9</f>
        <v>28.041001039332841</v>
      </c>
      <c r="AK124" s="4">
        <f>$R$8</f>
        <v>27.986638903410512</v>
      </c>
      <c r="AL124" s="4">
        <f>$R$9</f>
        <v>27.968518191436402</v>
      </c>
      <c r="AM124" s="4">
        <f>$G$8</f>
        <v>28.004759615384621</v>
      </c>
      <c r="AN124" s="4">
        <f>$E$46</f>
        <v>28</v>
      </c>
      <c r="AO124" s="4">
        <f>SPC!$G$9</f>
        <v>28.05912175130695</v>
      </c>
      <c r="AP124" s="4">
        <f>SPC!$G$10</f>
        <v>27.950397479462293</v>
      </c>
      <c r="AQ124" s="5">
        <f>SPC!$G$47</f>
        <v>28.1</v>
      </c>
      <c r="AR124" s="6">
        <f>SPC!$E$47</f>
        <v>27.9</v>
      </c>
      <c r="AS124" s="6" t="e">
        <f t="shared" si="3"/>
        <v>#N/A</v>
      </c>
      <c r="AT124" s="8">
        <f t="shared" si="4"/>
        <v>0</v>
      </c>
      <c r="AU124" s="8">
        <f t="shared" si="5"/>
        <v>0</v>
      </c>
      <c r="AV124" s="6" t="e">
        <f t="shared" si="13"/>
        <v>#N/A</v>
      </c>
      <c r="AW124" s="8">
        <f t="shared" si="6"/>
        <v>0</v>
      </c>
      <c r="AX124" s="8">
        <f t="shared" si="7"/>
        <v>1</v>
      </c>
      <c r="AY124" s="6" t="e">
        <f t="shared" si="14"/>
        <v>#N/A</v>
      </c>
      <c r="AZ124" s="6" t="str">
        <f t="shared" si="8"/>
        <v>Lower</v>
      </c>
      <c r="BA124" s="6" t="e">
        <f t="shared" si="15"/>
        <v>#N/A</v>
      </c>
      <c r="BB124" s="6">
        <f t="shared" si="9"/>
        <v>6.6828640776698714E-2</v>
      </c>
      <c r="BC124" s="6">
        <f t="shared" si="10"/>
        <v>4.4552427184465809E-2</v>
      </c>
      <c r="BD124" s="6">
        <f t="shared" si="11"/>
        <v>2.2276213592232905E-2</v>
      </c>
      <c r="BE124" s="6" t="e">
        <f t="shared" ref="BE124:BE163" si="16">IF(AND(AH124&lt;&gt;"",AH124&gt;BB124),AH124,NA())</f>
        <v>#N/A</v>
      </c>
    </row>
    <row r="125" spans="30:57" x14ac:dyDescent="0.25">
      <c r="AD125" s="7">
        <v>66</v>
      </c>
      <c r="AE125" s="7">
        <f>I67</f>
        <v>28.01</v>
      </c>
      <c r="AF125" s="4">
        <f t="shared" ref="AF125:AF188" si="17">IF(AE125&lt;&gt;0,AE125,"")</f>
        <v>28.01</v>
      </c>
      <c r="AG125" s="4">
        <f t="shared" ref="AG125:AG188" si="18">IF(AE125&lt;&gt;0,AE125,NA())</f>
        <v>28.01</v>
      </c>
      <c r="AH125" s="4">
        <f t="shared" si="12"/>
        <v>3.0000000000001137E-2</v>
      </c>
      <c r="AI125" s="4">
        <f>$Q$8</f>
        <v>28.022880327358731</v>
      </c>
      <c r="AJ125" s="4">
        <f>$Q$9</f>
        <v>28.041001039332841</v>
      </c>
      <c r="AK125" s="4">
        <f>$R$8</f>
        <v>27.986638903410512</v>
      </c>
      <c r="AL125" s="4">
        <f>$R$9</f>
        <v>27.968518191436402</v>
      </c>
      <c r="AM125" s="4">
        <f>$G$8</f>
        <v>28.004759615384621</v>
      </c>
      <c r="AN125" s="4">
        <f>$E$46</f>
        <v>28</v>
      </c>
      <c r="AO125" s="4">
        <f>SPC!$G$9</f>
        <v>28.05912175130695</v>
      </c>
      <c r="AP125" s="4">
        <f>SPC!$G$10</f>
        <v>27.950397479462293</v>
      </c>
      <c r="AQ125" s="5">
        <f>SPC!$G$47</f>
        <v>28.1</v>
      </c>
      <c r="AR125" s="6">
        <f>SPC!$E$47</f>
        <v>27.9</v>
      </c>
      <c r="AS125" s="6" t="e">
        <f t="shared" ref="AS125:AS188" si="19">IF(OR(AG125&gt;AO125,AG125&lt;AP125),AG125,NA())</f>
        <v>#N/A</v>
      </c>
      <c r="AT125" s="8">
        <f t="shared" ref="AT125:AT188" si="20">IF(OR(AG125&gt;AJ125,AG125&lt;AL125),1,0)</f>
        <v>0</v>
      </c>
      <c r="AU125" s="8">
        <f t="shared" ref="AU125:AU188" si="21">IF(AG125&lt;AL125,1,0)</f>
        <v>0</v>
      </c>
      <c r="AV125" s="6" t="e">
        <f t="shared" si="13"/>
        <v>#N/A</v>
      </c>
      <c r="AW125" s="8">
        <f t="shared" ref="AW125:AW188" si="22">IF(AG125&gt;AI125,1,0)</f>
        <v>0</v>
      </c>
      <c r="AX125" s="8">
        <f t="shared" ref="AX125:AX188" si="23">IF(AG125&lt;AK125,1,0)</f>
        <v>0</v>
      </c>
      <c r="AY125" s="6" t="e">
        <f t="shared" si="14"/>
        <v>#N/A</v>
      </c>
      <c r="AZ125" s="6" t="str">
        <f t="shared" ref="AZ125:AZ188" si="24">IF(AG125&gt;AM125,"Upper",IF(AG125&lt;AM125,"Lower",""))</f>
        <v>Upper</v>
      </c>
      <c r="BA125" s="6" t="e">
        <f t="shared" si="15"/>
        <v>#N/A</v>
      </c>
      <c r="BB125" s="6">
        <f t="shared" ref="BB125:BB188" si="25">$S$10</f>
        <v>6.6828640776698714E-2</v>
      </c>
      <c r="BC125" s="6">
        <f t="shared" ref="BC125:BC188" si="26">$S$9</f>
        <v>4.4552427184465809E-2</v>
      </c>
      <c r="BD125" s="6">
        <f t="shared" ref="BD125:BD188" si="27">$S$8</f>
        <v>2.2276213592232905E-2</v>
      </c>
      <c r="BE125" s="6" t="e">
        <f t="shared" si="16"/>
        <v>#N/A</v>
      </c>
    </row>
    <row r="126" spans="30:57" x14ac:dyDescent="0.25">
      <c r="AD126" s="7">
        <v>67</v>
      </c>
      <c r="AE126" s="7">
        <f>I68</f>
        <v>28.01</v>
      </c>
      <c r="AF126" s="4">
        <f t="shared" si="17"/>
        <v>28.01</v>
      </c>
      <c r="AG126" s="4">
        <f t="shared" si="18"/>
        <v>28.01</v>
      </c>
      <c r="AH126" s="4">
        <f t="shared" ref="AH126:AH189" si="28">IF(AF126&lt;&gt;"",ABS(AG126-AG125),"")</f>
        <v>0</v>
      </c>
      <c r="AI126" s="4">
        <f>$Q$8</f>
        <v>28.022880327358731</v>
      </c>
      <c r="AJ126" s="4">
        <f>$Q$9</f>
        <v>28.041001039332841</v>
      </c>
      <c r="AK126" s="4">
        <f>$R$8</f>
        <v>27.986638903410512</v>
      </c>
      <c r="AL126" s="4">
        <f>$R$9</f>
        <v>27.968518191436402</v>
      </c>
      <c r="AM126" s="4">
        <f>$G$8</f>
        <v>28.004759615384621</v>
      </c>
      <c r="AN126" s="4">
        <f>$E$46</f>
        <v>28</v>
      </c>
      <c r="AO126" s="4">
        <f>SPC!$G$9</f>
        <v>28.05912175130695</v>
      </c>
      <c r="AP126" s="4">
        <f>SPC!$G$10</f>
        <v>27.950397479462293</v>
      </c>
      <c r="AQ126" s="5">
        <f>SPC!$G$47</f>
        <v>28.1</v>
      </c>
      <c r="AR126" s="6">
        <f>SPC!$E$47</f>
        <v>27.9</v>
      </c>
      <c r="AS126" s="6" t="e">
        <f t="shared" si="19"/>
        <v>#N/A</v>
      </c>
      <c r="AT126" s="8">
        <f t="shared" si="20"/>
        <v>0</v>
      </c>
      <c r="AU126" s="8">
        <f t="shared" si="21"/>
        <v>0</v>
      </c>
      <c r="AV126" s="6" t="e">
        <f t="shared" si="13"/>
        <v>#N/A</v>
      </c>
      <c r="AW126" s="8">
        <f t="shared" si="22"/>
        <v>0</v>
      </c>
      <c r="AX126" s="8">
        <f t="shared" si="23"/>
        <v>0</v>
      </c>
      <c r="AY126" s="6" t="e">
        <f t="shared" si="14"/>
        <v>#N/A</v>
      </c>
      <c r="AZ126" s="6" t="str">
        <f t="shared" si="24"/>
        <v>Upper</v>
      </c>
      <c r="BA126" s="6" t="e">
        <f t="shared" si="15"/>
        <v>#N/A</v>
      </c>
      <c r="BB126" s="6">
        <f t="shared" si="25"/>
        <v>6.6828640776698714E-2</v>
      </c>
      <c r="BC126" s="6">
        <f t="shared" si="26"/>
        <v>4.4552427184465809E-2</v>
      </c>
      <c r="BD126" s="6">
        <f t="shared" si="27"/>
        <v>2.2276213592232905E-2</v>
      </c>
      <c r="BE126" s="6" t="e">
        <f t="shared" si="16"/>
        <v>#N/A</v>
      </c>
    </row>
    <row r="127" spans="30:57" x14ac:dyDescent="0.25">
      <c r="AD127" s="7">
        <v>68</v>
      </c>
      <c r="AE127" s="7">
        <f>I69</f>
        <v>28.01</v>
      </c>
      <c r="AF127" s="4">
        <f t="shared" si="17"/>
        <v>28.01</v>
      </c>
      <c r="AG127" s="4">
        <f t="shared" si="18"/>
        <v>28.01</v>
      </c>
      <c r="AH127" s="4">
        <f t="shared" si="28"/>
        <v>0</v>
      </c>
      <c r="AI127" s="4">
        <f>$Q$8</f>
        <v>28.022880327358731</v>
      </c>
      <c r="AJ127" s="4">
        <f>$Q$9</f>
        <v>28.041001039332841</v>
      </c>
      <c r="AK127" s="4">
        <f>$R$8</f>
        <v>27.986638903410512</v>
      </c>
      <c r="AL127" s="4">
        <f>$R$9</f>
        <v>27.968518191436402</v>
      </c>
      <c r="AM127" s="4">
        <f>$G$8</f>
        <v>28.004759615384621</v>
      </c>
      <c r="AN127" s="4">
        <f>$E$46</f>
        <v>28</v>
      </c>
      <c r="AO127" s="4">
        <f>SPC!$G$9</f>
        <v>28.05912175130695</v>
      </c>
      <c r="AP127" s="4">
        <f>SPC!$G$10</f>
        <v>27.950397479462293</v>
      </c>
      <c r="AQ127" s="5">
        <f>SPC!$G$47</f>
        <v>28.1</v>
      </c>
      <c r="AR127" s="6">
        <f>SPC!$E$47</f>
        <v>27.9</v>
      </c>
      <c r="AS127" s="6" t="e">
        <f t="shared" si="19"/>
        <v>#N/A</v>
      </c>
      <c r="AT127" s="8">
        <f t="shared" si="20"/>
        <v>0</v>
      </c>
      <c r="AU127" s="8">
        <f t="shared" si="21"/>
        <v>0</v>
      </c>
      <c r="AV127" s="6" t="e">
        <f t="shared" ref="AV127:AV190" si="29">IF(OR(AND(SUM(AT125:AT127)&gt;=2,AT127=1),AND(SUM(AU125:AU127)&gt;=2,AU127=1)),AG127,NA())</f>
        <v>#N/A</v>
      </c>
      <c r="AW127" s="8">
        <f t="shared" si="22"/>
        <v>0</v>
      </c>
      <c r="AX127" s="8">
        <f t="shared" si="23"/>
        <v>0</v>
      </c>
      <c r="AY127" s="6" t="e">
        <f t="shared" si="14"/>
        <v>#N/A</v>
      </c>
      <c r="AZ127" s="6" t="str">
        <f t="shared" si="24"/>
        <v>Upper</v>
      </c>
      <c r="BA127" s="6" t="e">
        <f t="shared" si="15"/>
        <v>#N/A</v>
      </c>
      <c r="BB127" s="6">
        <f t="shared" si="25"/>
        <v>6.6828640776698714E-2</v>
      </c>
      <c r="BC127" s="6">
        <f t="shared" si="26"/>
        <v>4.4552427184465809E-2</v>
      </c>
      <c r="BD127" s="6">
        <f t="shared" si="27"/>
        <v>2.2276213592232905E-2</v>
      </c>
      <c r="BE127" s="6" t="e">
        <f t="shared" si="16"/>
        <v>#N/A</v>
      </c>
    </row>
    <row r="128" spans="30:57" x14ac:dyDescent="0.25">
      <c r="AD128" s="7">
        <v>69</v>
      </c>
      <c r="AE128" s="7">
        <f>I70</f>
        <v>27.99</v>
      </c>
      <c r="AF128" s="4">
        <f t="shared" si="17"/>
        <v>27.99</v>
      </c>
      <c r="AG128" s="4">
        <f t="shared" si="18"/>
        <v>27.99</v>
      </c>
      <c r="AH128" s="4">
        <f t="shared" si="28"/>
        <v>2.0000000000003126E-2</v>
      </c>
      <c r="AI128" s="4">
        <f>$Q$8</f>
        <v>28.022880327358731</v>
      </c>
      <c r="AJ128" s="4">
        <f>$Q$9</f>
        <v>28.041001039332841</v>
      </c>
      <c r="AK128" s="4">
        <f>$R$8</f>
        <v>27.986638903410512</v>
      </c>
      <c r="AL128" s="4">
        <f>$R$9</f>
        <v>27.968518191436402</v>
      </c>
      <c r="AM128" s="4">
        <f>$G$8</f>
        <v>28.004759615384621</v>
      </c>
      <c r="AN128" s="4">
        <f>$E$46</f>
        <v>28</v>
      </c>
      <c r="AO128" s="4">
        <f>SPC!$G$9</f>
        <v>28.05912175130695</v>
      </c>
      <c r="AP128" s="4">
        <f>SPC!$G$10</f>
        <v>27.950397479462293</v>
      </c>
      <c r="AQ128" s="5">
        <f>SPC!$G$47</f>
        <v>28.1</v>
      </c>
      <c r="AR128" s="6">
        <f>SPC!$E$47</f>
        <v>27.9</v>
      </c>
      <c r="AS128" s="6" t="e">
        <f t="shared" si="19"/>
        <v>#N/A</v>
      </c>
      <c r="AT128" s="8">
        <f t="shared" si="20"/>
        <v>0</v>
      </c>
      <c r="AU128" s="8">
        <f t="shared" si="21"/>
        <v>0</v>
      </c>
      <c r="AV128" s="6" t="e">
        <f t="shared" si="29"/>
        <v>#N/A</v>
      </c>
      <c r="AW128" s="8">
        <f t="shared" si="22"/>
        <v>0</v>
      </c>
      <c r="AX128" s="8">
        <f t="shared" si="23"/>
        <v>0</v>
      </c>
      <c r="AY128" s="6" t="e">
        <f t="shared" ref="AY128:AY162" si="30">IF(OR(AND(SUM(AW124:AW128)&gt;=4,AW128=1),AND(SUM(AX124:AX128)&gt;=4,AX128=1)),AG128,NA())</f>
        <v>#N/A</v>
      </c>
      <c r="AZ128" s="6" t="str">
        <f t="shared" si="24"/>
        <v>Lower</v>
      </c>
      <c r="BA128" s="6" t="e">
        <f t="shared" si="15"/>
        <v>#N/A</v>
      </c>
      <c r="BB128" s="6">
        <f t="shared" si="25"/>
        <v>6.6828640776698714E-2</v>
      </c>
      <c r="BC128" s="6">
        <f t="shared" si="26"/>
        <v>4.4552427184465809E-2</v>
      </c>
      <c r="BD128" s="6">
        <f t="shared" si="27"/>
        <v>2.2276213592232905E-2</v>
      </c>
      <c r="BE128" s="6" t="e">
        <f t="shared" si="16"/>
        <v>#N/A</v>
      </c>
    </row>
    <row r="129" spans="30:57" x14ac:dyDescent="0.25">
      <c r="AD129" s="7">
        <v>70</v>
      </c>
      <c r="AE129" s="7">
        <f>I71</f>
        <v>27.99</v>
      </c>
      <c r="AF129" s="4">
        <f t="shared" si="17"/>
        <v>27.99</v>
      </c>
      <c r="AG129" s="4">
        <f t="shared" si="18"/>
        <v>27.99</v>
      </c>
      <c r="AH129" s="4">
        <f t="shared" si="28"/>
        <v>0</v>
      </c>
      <c r="AI129" s="4">
        <f>$Q$8</f>
        <v>28.022880327358731</v>
      </c>
      <c r="AJ129" s="4">
        <f>$Q$9</f>
        <v>28.041001039332841</v>
      </c>
      <c r="AK129" s="4">
        <f>$R$8</f>
        <v>27.986638903410512</v>
      </c>
      <c r="AL129" s="4">
        <f>$R$9</f>
        <v>27.968518191436402</v>
      </c>
      <c r="AM129" s="4">
        <f>$G$8</f>
        <v>28.004759615384621</v>
      </c>
      <c r="AN129" s="4">
        <f>$E$46</f>
        <v>28</v>
      </c>
      <c r="AO129" s="4">
        <f>SPC!$G$9</f>
        <v>28.05912175130695</v>
      </c>
      <c r="AP129" s="4">
        <f>SPC!$G$10</f>
        <v>27.950397479462293</v>
      </c>
      <c r="AQ129" s="5">
        <f>SPC!$G$47</f>
        <v>28.1</v>
      </c>
      <c r="AR129" s="6">
        <f>SPC!$E$47</f>
        <v>27.9</v>
      </c>
      <c r="AS129" s="6" t="e">
        <f t="shared" si="19"/>
        <v>#N/A</v>
      </c>
      <c r="AT129" s="8">
        <f t="shared" si="20"/>
        <v>0</v>
      </c>
      <c r="AU129" s="8">
        <f t="shared" si="21"/>
        <v>0</v>
      </c>
      <c r="AV129" s="6" t="e">
        <f t="shared" si="29"/>
        <v>#N/A</v>
      </c>
      <c r="AW129" s="8">
        <f t="shared" si="22"/>
        <v>0</v>
      </c>
      <c r="AX129" s="8">
        <f t="shared" si="23"/>
        <v>0</v>
      </c>
      <c r="AY129" s="6" t="e">
        <f t="shared" si="30"/>
        <v>#N/A</v>
      </c>
      <c r="AZ129" s="6" t="str">
        <f t="shared" si="24"/>
        <v>Lower</v>
      </c>
      <c r="BA129" s="6" t="e">
        <f t="shared" si="15"/>
        <v>#N/A</v>
      </c>
      <c r="BB129" s="6">
        <f t="shared" si="25"/>
        <v>6.6828640776698714E-2</v>
      </c>
      <c r="BC129" s="6">
        <f t="shared" si="26"/>
        <v>4.4552427184465809E-2</v>
      </c>
      <c r="BD129" s="6">
        <f t="shared" si="27"/>
        <v>2.2276213592232905E-2</v>
      </c>
      <c r="BE129" s="6" t="e">
        <f t="shared" si="16"/>
        <v>#N/A</v>
      </c>
    </row>
    <row r="130" spans="30:57" x14ac:dyDescent="0.25">
      <c r="AD130" s="7">
        <v>71</v>
      </c>
      <c r="AE130" s="7">
        <f>I72</f>
        <v>27.98</v>
      </c>
      <c r="AF130" s="4">
        <f t="shared" si="17"/>
        <v>27.98</v>
      </c>
      <c r="AG130" s="4">
        <f t="shared" si="18"/>
        <v>27.98</v>
      </c>
      <c r="AH130" s="4">
        <f t="shared" si="28"/>
        <v>9.9999999999980105E-3</v>
      </c>
      <c r="AI130" s="4">
        <f>$Q$8</f>
        <v>28.022880327358731</v>
      </c>
      <c r="AJ130" s="4">
        <f>$Q$9</f>
        <v>28.041001039332841</v>
      </c>
      <c r="AK130" s="4">
        <f>$R$8</f>
        <v>27.986638903410512</v>
      </c>
      <c r="AL130" s="4">
        <f>$R$9</f>
        <v>27.968518191436402</v>
      </c>
      <c r="AM130" s="4">
        <f>$G$8</f>
        <v>28.004759615384621</v>
      </c>
      <c r="AN130" s="4">
        <f>$E$46</f>
        <v>28</v>
      </c>
      <c r="AO130" s="4">
        <f>SPC!$G$9</f>
        <v>28.05912175130695</v>
      </c>
      <c r="AP130" s="4">
        <f>SPC!$G$10</f>
        <v>27.950397479462293</v>
      </c>
      <c r="AQ130" s="5">
        <f>SPC!$G$47</f>
        <v>28.1</v>
      </c>
      <c r="AR130" s="6">
        <f>SPC!$E$47</f>
        <v>27.9</v>
      </c>
      <c r="AS130" s="6" t="e">
        <f t="shared" si="19"/>
        <v>#N/A</v>
      </c>
      <c r="AT130" s="8">
        <f t="shared" si="20"/>
        <v>0</v>
      </c>
      <c r="AU130" s="8">
        <f t="shared" si="21"/>
        <v>0</v>
      </c>
      <c r="AV130" s="6" t="e">
        <f t="shared" si="29"/>
        <v>#N/A</v>
      </c>
      <c r="AW130" s="8">
        <f t="shared" si="22"/>
        <v>0</v>
      </c>
      <c r="AX130" s="8">
        <f t="shared" si="23"/>
        <v>1</v>
      </c>
      <c r="AY130" s="6" t="e">
        <f t="shared" si="30"/>
        <v>#N/A</v>
      </c>
      <c r="AZ130" s="6" t="str">
        <f t="shared" si="24"/>
        <v>Lower</v>
      </c>
      <c r="BA130" s="6" t="e">
        <f t="shared" si="15"/>
        <v>#N/A</v>
      </c>
      <c r="BB130" s="6">
        <f t="shared" si="25"/>
        <v>6.6828640776698714E-2</v>
      </c>
      <c r="BC130" s="6">
        <f t="shared" si="26"/>
        <v>4.4552427184465809E-2</v>
      </c>
      <c r="BD130" s="6">
        <f t="shared" si="27"/>
        <v>2.2276213592232905E-2</v>
      </c>
      <c r="BE130" s="6" t="e">
        <f t="shared" si="16"/>
        <v>#N/A</v>
      </c>
    </row>
    <row r="131" spans="30:57" x14ac:dyDescent="0.25">
      <c r="AD131" s="7">
        <v>72</v>
      </c>
      <c r="AE131" s="7">
        <f>I73</f>
        <v>28</v>
      </c>
      <c r="AF131" s="4">
        <f t="shared" si="17"/>
        <v>28</v>
      </c>
      <c r="AG131" s="4">
        <f t="shared" si="18"/>
        <v>28</v>
      </c>
      <c r="AH131" s="4">
        <f t="shared" si="28"/>
        <v>1.9999999999999574E-2</v>
      </c>
      <c r="AI131" s="4">
        <f>$Q$8</f>
        <v>28.022880327358731</v>
      </c>
      <c r="AJ131" s="4">
        <f>$Q$9</f>
        <v>28.041001039332841</v>
      </c>
      <c r="AK131" s="4">
        <f>$R$8</f>
        <v>27.986638903410512</v>
      </c>
      <c r="AL131" s="4">
        <f>$R$9</f>
        <v>27.968518191436402</v>
      </c>
      <c r="AM131" s="4">
        <f>$G$8</f>
        <v>28.004759615384621</v>
      </c>
      <c r="AN131" s="4">
        <f>$E$46</f>
        <v>28</v>
      </c>
      <c r="AO131" s="4">
        <f>SPC!$G$9</f>
        <v>28.05912175130695</v>
      </c>
      <c r="AP131" s="4">
        <f>SPC!$G$10</f>
        <v>27.950397479462293</v>
      </c>
      <c r="AQ131" s="5">
        <f>SPC!$G$47</f>
        <v>28.1</v>
      </c>
      <c r="AR131" s="6">
        <f>SPC!$E$47</f>
        <v>27.9</v>
      </c>
      <c r="AS131" s="6" t="e">
        <f t="shared" si="19"/>
        <v>#N/A</v>
      </c>
      <c r="AT131" s="8">
        <f t="shared" si="20"/>
        <v>0</v>
      </c>
      <c r="AU131" s="8">
        <f t="shared" si="21"/>
        <v>0</v>
      </c>
      <c r="AV131" s="6" t="e">
        <f t="shared" si="29"/>
        <v>#N/A</v>
      </c>
      <c r="AW131" s="8">
        <f t="shared" si="22"/>
        <v>0</v>
      </c>
      <c r="AX131" s="8">
        <f t="shared" si="23"/>
        <v>0</v>
      </c>
      <c r="AY131" s="6" t="e">
        <f t="shared" si="30"/>
        <v>#N/A</v>
      </c>
      <c r="AZ131" s="6" t="str">
        <f t="shared" si="24"/>
        <v>Lower</v>
      </c>
      <c r="BA131" s="6" t="e">
        <f t="shared" si="15"/>
        <v>#N/A</v>
      </c>
      <c r="BB131" s="6">
        <f t="shared" si="25"/>
        <v>6.6828640776698714E-2</v>
      </c>
      <c r="BC131" s="6">
        <f t="shared" si="26"/>
        <v>4.4552427184465809E-2</v>
      </c>
      <c r="BD131" s="6">
        <f t="shared" si="27"/>
        <v>2.2276213592232905E-2</v>
      </c>
      <c r="BE131" s="6" t="e">
        <f t="shared" si="16"/>
        <v>#N/A</v>
      </c>
    </row>
    <row r="132" spans="30:57" x14ac:dyDescent="0.25">
      <c r="AD132" s="7">
        <v>73</v>
      </c>
      <c r="AE132" s="7">
        <f>I74</f>
        <v>27.98</v>
      </c>
      <c r="AF132" s="4">
        <f t="shared" si="17"/>
        <v>27.98</v>
      </c>
      <c r="AG132" s="4">
        <f t="shared" si="18"/>
        <v>27.98</v>
      </c>
      <c r="AH132" s="4">
        <f t="shared" si="28"/>
        <v>1.9999999999999574E-2</v>
      </c>
      <c r="AI132" s="4">
        <f>$Q$8</f>
        <v>28.022880327358731</v>
      </c>
      <c r="AJ132" s="4">
        <f>$Q$9</f>
        <v>28.041001039332841</v>
      </c>
      <c r="AK132" s="4">
        <f>$R$8</f>
        <v>27.986638903410512</v>
      </c>
      <c r="AL132" s="4">
        <f>$R$9</f>
        <v>27.968518191436402</v>
      </c>
      <c r="AM132" s="4">
        <f>$G$8</f>
        <v>28.004759615384621</v>
      </c>
      <c r="AN132" s="4">
        <f>$E$46</f>
        <v>28</v>
      </c>
      <c r="AO132" s="4">
        <f>SPC!$G$9</f>
        <v>28.05912175130695</v>
      </c>
      <c r="AP132" s="4">
        <f>SPC!$G$10</f>
        <v>27.950397479462293</v>
      </c>
      <c r="AQ132" s="5">
        <f>SPC!$G$47</f>
        <v>28.1</v>
      </c>
      <c r="AR132" s="6">
        <f>SPC!$E$47</f>
        <v>27.9</v>
      </c>
      <c r="AS132" s="6" t="e">
        <f t="shared" si="19"/>
        <v>#N/A</v>
      </c>
      <c r="AT132" s="8">
        <f t="shared" si="20"/>
        <v>0</v>
      </c>
      <c r="AU132" s="8">
        <f t="shared" si="21"/>
        <v>0</v>
      </c>
      <c r="AV132" s="6" t="e">
        <f t="shared" si="29"/>
        <v>#N/A</v>
      </c>
      <c r="AW132" s="8">
        <f t="shared" si="22"/>
        <v>0</v>
      </c>
      <c r="AX132" s="8">
        <f t="shared" si="23"/>
        <v>1</v>
      </c>
      <c r="AY132" s="6" t="e">
        <f t="shared" si="30"/>
        <v>#N/A</v>
      </c>
      <c r="AZ132" s="6" t="str">
        <f t="shared" si="24"/>
        <v>Lower</v>
      </c>
      <c r="BA132" s="6" t="e">
        <f t="shared" ref="BA132:BA195" si="31">IF(OR(COUNTIF(AZ125:AZ132,"Lower")=8,COUNTIF(AZ125:AZ132,"Upper")=8),AG132,NA())</f>
        <v>#N/A</v>
      </c>
      <c r="BB132" s="6">
        <f t="shared" si="25"/>
        <v>6.6828640776698714E-2</v>
      </c>
      <c r="BC132" s="6">
        <f t="shared" si="26"/>
        <v>4.4552427184465809E-2</v>
      </c>
      <c r="BD132" s="6">
        <f t="shared" si="27"/>
        <v>2.2276213592232905E-2</v>
      </c>
      <c r="BE132" s="6" t="e">
        <f t="shared" si="16"/>
        <v>#N/A</v>
      </c>
    </row>
    <row r="133" spans="30:57" x14ac:dyDescent="0.25">
      <c r="AD133" s="7">
        <v>74</v>
      </c>
      <c r="AE133" s="7">
        <f>I75</f>
        <v>28.07</v>
      </c>
      <c r="AF133" s="4">
        <f t="shared" si="17"/>
        <v>28.07</v>
      </c>
      <c r="AG133" s="4">
        <f t="shared" si="18"/>
        <v>28.07</v>
      </c>
      <c r="AH133" s="4">
        <f t="shared" si="28"/>
        <v>8.9999999999999858E-2</v>
      </c>
      <c r="AI133" s="4">
        <f>$Q$8</f>
        <v>28.022880327358731</v>
      </c>
      <c r="AJ133" s="4">
        <f>$Q$9</f>
        <v>28.041001039332841</v>
      </c>
      <c r="AK133" s="4">
        <f>$R$8</f>
        <v>27.986638903410512</v>
      </c>
      <c r="AL133" s="4">
        <f>$R$9</f>
        <v>27.968518191436402</v>
      </c>
      <c r="AM133" s="4">
        <f>$G$8</f>
        <v>28.004759615384621</v>
      </c>
      <c r="AN133" s="4">
        <f>$E$46</f>
        <v>28</v>
      </c>
      <c r="AO133" s="4">
        <f>SPC!$G$9</f>
        <v>28.05912175130695</v>
      </c>
      <c r="AP133" s="4">
        <f>SPC!$G$10</f>
        <v>27.950397479462293</v>
      </c>
      <c r="AQ133" s="5">
        <f>SPC!$G$47</f>
        <v>28.1</v>
      </c>
      <c r="AR133" s="6">
        <f>SPC!$E$47</f>
        <v>27.9</v>
      </c>
      <c r="AS133" s="6">
        <f t="shared" si="19"/>
        <v>28.07</v>
      </c>
      <c r="AT133" s="8">
        <f t="shared" si="20"/>
        <v>1</v>
      </c>
      <c r="AU133" s="8">
        <f t="shared" si="21"/>
        <v>0</v>
      </c>
      <c r="AV133" s="6" t="e">
        <f t="shared" si="29"/>
        <v>#N/A</v>
      </c>
      <c r="AW133" s="8">
        <f t="shared" si="22"/>
        <v>1</v>
      </c>
      <c r="AX133" s="8">
        <f t="shared" si="23"/>
        <v>0</v>
      </c>
      <c r="AY133" s="6" t="e">
        <f t="shared" si="30"/>
        <v>#N/A</v>
      </c>
      <c r="AZ133" s="6" t="str">
        <f t="shared" si="24"/>
        <v>Upper</v>
      </c>
      <c r="BA133" s="6" t="e">
        <f t="shared" si="31"/>
        <v>#N/A</v>
      </c>
      <c r="BB133" s="6">
        <f t="shared" si="25"/>
        <v>6.6828640776698714E-2</v>
      </c>
      <c r="BC133" s="6">
        <f t="shared" si="26"/>
        <v>4.4552427184465809E-2</v>
      </c>
      <c r="BD133" s="6">
        <f t="shared" si="27"/>
        <v>2.2276213592232905E-2</v>
      </c>
      <c r="BE133" s="6">
        <f t="shared" si="16"/>
        <v>8.9999999999999858E-2</v>
      </c>
    </row>
    <row r="134" spans="30:57" x14ac:dyDescent="0.25">
      <c r="AD134" s="7">
        <v>75</v>
      </c>
      <c r="AE134" s="7">
        <f>I76</f>
        <v>27.98</v>
      </c>
      <c r="AF134" s="4">
        <f t="shared" si="17"/>
        <v>27.98</v>
      </c>
      <c r="AG134" s="4">
        <f t="shared" si="18"/>
        <v>27.98</v>
      </c>
      <c r="AH134" s="4">
        <f t="shared" si="28"/>
        <v>8.9999999999999858E-2</v>
      </c>
      <c r="AI134" s="4">
        <f>$Q$8</f>
        <v>28.022880327358731</v>
      </c>
      <c r="AJ134" s="4">
        <f>$Q$9</f>
        <v>28.041001039332841</v>
      </c>
      <c r="AK134" s="4">
        <f>$R$8</f>
        <v>27.986638903410512</v>
      </c>
      <c r="AL134" s="4">
        <f>$R$9</f>
        <v>27.968518191436402</v>
      </c>
      <c r="AM134" s="4">
        <f>$G$8</f>
        <v>28.004759615384621</v>
      </c>
      <c r="AN134" s="4">
        <f>$E$46</f>
        <v>28</v>
      </c>
      <c r="AO134" s="4">
        <f>SPC!$G$9</f>
        <v>28.05912175130695</v>
      </c>
      <c r="AP134" s="4">
        <f>SPC!$G$10</f>
        <v>27.950397479462293</v>
      </c>
      <c r="AQ134" s="5">
        <f>SPC!$G$47</f>
        <v>28.1</v>
      </c>
      <c r="AR134" s="6">
        <f>SPC!$E$47</f>
        <v>27.9</v>
      </c>
      <c r="AS134" s="6" t="e">
        <f t="shared" si="19"/>
        <v>#N/A</v>
      </c>
      <c r="AT134" s="8">
        <f t="shared" si="20"/>
        <v>0</v>
      </c>
      <c r="AU134" s="8">
        <f t="shared" si="21"/>
        <v>0</v>
      </c>
      <c r="AV134" s="6" t="e">
        <f t="shared" si="29"/>
        <v>#N/A</v>
      </c>
      <c r="AW134" s="8">
        <f t="shared" si="22"/>
        <v>0</v>
      </c>
      <c r="AX134" s="8">
        <f t="shared" si="23"/>
        <v>1</v>
      </c>
      <c r="AY134" s="6" t="e">
        <f t="shared" si="30"/>
        <v>#N/A</v>
      </c>
      <c r="AZ134" s="6" t="str">
        <f t="shared" si="24"/>
        <v>Lower</v>
      </c>
      <c r="BA134" s="6" t="e">
        <f t="shared" si="31"/>
        <v>#N/A</v>
      </c>
      <c r="BB134" s="6">
        <f t="shared" si="25"/>
        <v>6.6828640776698714E-2</v>
      </c>
      <c r="BC134" s="6">
        <f t="shared" si="26"/>
        <v>4.4552427184465809E-2</v>
      </c>
      <c r="BD134" s="6">
        <f t="shared" si="27"/>
        <v>2.2276213592232905E-2</v>
      </c>
      <c r="BE134" s="6">
        <f t="shared" si="16"/>
        <v>8.9999999999999858E-2</v>
      </c>
    </row>
    <row r="135" spans="30:57" x14ac:dyDescent="0.25">
      <c r="AD135" s="7">
        <v>76</v>
      </c>
      <c r="AE135" s="7">
        <f>K52</f>
        <v>27.99</v>
      </c>
      <c r="AF135" s="4">
        <f t="shared" si="17"/>
        <v>27.99</v>
      </c>
      <c r="AG135" s="4">
        <f t="shared" si="18"/>
        <v>27.99</v>
      </c>
      <c r="AH135" s="4">
        <f t="shared" si="28"/>
        <v>9.9999999999980105E-3</v>
      </c>
      <c r="AI135" s="4">
        <f>$Q$8</f>
        <v>28.022880327358731</v>
      </c>
      <c r="AJ135" s="4">
        <f>$Q$9</f>
        <v>28.041001039332841</v>
      </c>
      <c r="AK135" s="4">
        <f>$R$8</f>
        <v>27.986638903410512</v>
      </c>
      <c r="AL135" s="4">
        <f>$R$9</f>
        <v>27.968518191436402</v>
      </c>
      <c r="AM135" s="4">
        <f>$G$8</f>
        <v>28.004759615384621</v>
      </c>
      <c r="AN135" s="4">
        <f>$E$46</f>
        <v>28</v>
      </c>
      <c r="AO135" s="4">
        <f>SPC!$G$9</f>
        <v>28.05912175130695</v>
      </c>
      <c r="AP135" s="4">
        <f>SPC!$G$10</f>
        <v>27.950397479462293</v>
      </c>
      <c r="AQ135" s="5">
        <f>SPC!$G$47</f>
        <v>28.1</v>
      </c>
      <c r="AR135" s="6">
        <f>SPC!$E$47</f>
        <v>27.9</v>
      </c>
      <c r="AS135" s="6" t="e">
        <f t="shared" si="19"/>
        <v>#N/A</v>
      </c>
      <c r="AT135" s="8">
        <f t="shared" si="20"/>
        <v>0</v>
      </c>
      <c r="AU135" s="8">
        <f t="shared" si="21"/>
        <v>0</v>
      </c>
      <c r="AV135" s="6" t="e">
        <f t="shared" si="29"/>
        <v>#N/A</v>
      </c>
      <c r="AW135" s="8">
        <f t="shared" si="22"/>
        <v>0</v>
      </c>
      <c r="AX135" s="8">
        <f t="shared" si="23"/>
        <v>0</v>
      </c>
      <c r="AY135" s="6" t="e">
        <f t="shared" si="30"/>
        <v>#N/A</v>
      </c>
      <c r="AZ135" s="6" t="str">
        <f t="shared" si="24"/>
        <v>Lower</v>
      </c>
      <c r="BA135" s="6" t="e">
        <f t="shared" si="31"/>
        <v>#N/A</v>
      </c>
      <c r="BB135" s="6">
        <f t="shared" si="25"/>
        <v>6.6828640776698714E-2</v>
      </c>
      <c r="BC135" s="6">
        <f t="shared" si="26"/>
        <v>4.4552427184465809E-2</v>
      </c>
      <c r="BD135" s="6">
        <f t="shared" si="27"/>
        <v>2.2276213592232905E-2</v>
      </c>
      <c r="BE135" s="6" t="e">
        <f t="shared" si="16"/>
        <v>#N/A</v>
      </c>
    </row>
    <row r="136" spans="30:57" x14ac:dyDescent="0.25">
      <c r="AD136" s="7">
        <v>77</v>
      </c>
      <c r="AE136" s="7">
        <f>K53</f>
        <v>28.01</v>
      </c>
      <c r="AF136" s="4">
        <f t="shared" si="17"/>
        <v>28.01</v>
      </c>
      <c r="AG136" s="4">
        <f t="shared" si="18"/>
        <v>28.01</v>
      </c>
      <c r="AH136" s="4">
        <f t="shared" si="28"/>
        <v>2.0000000000003126E-2</v>
      </c>
      <c r="AI136" s="4">
        <f>$Q$8</f>
        <v>28.022880327358731</v>
      </c>
      <c r="AJ136" s="4">
        <f>$Q$9</f>
        <v>28.041001039332841</v>
      </c>
      <c r="AK136" s="4">
        <f>$R$8</f>
        <v>27.986638903410512</v>
      </c>
      <c r="AL136" s="4">
        <f>$R$9</f>
        <v>27.968518191436402</v>
      </c>
      <c r="AM136" s="4">
        <f>$G$8</f>
        <v>28.004759615384621</v>
      </c>
      <c r="AN136" s="4">
        <f>$E$46</f>
        <v>28</v>
      </c>
      <c r="AO136" s="4">
        <f>SPC!$G$9</f>
        <v>28.05912175130695</v>
      </c>
      <c r="AP136" s="4">
        <f>SPC!$G$10</f>
        <v>27.950397479462293</v>
      </c>
      <c r="AQ136" s="5">
        <f>SPC!$G$47</f>
        <v>28.1</v>
      </c>
      <c r="AR136" s="6">
        <f>SPC!$E$47</f>
        <v>27.9</v>
      </c>
      <c r="AS136" s="6" t="e">
        <f t="shared" si="19"/>
        <v>#N/A</v>
      </c>
      <c r="AT136" s="8">
        <f t="shared" si="20"/>
        <v>0</v>
      </c>
      <c r="AU136" s="8">
        <f t="shared" si="21"/>
        <v>0</v>
      </c>
      <c r="AV136" s="6" t="e">
        <f t="shared" si="29"/>
        <v>#N/A</v>
      </c>
      <c r="AW136" s="8">
        <f t="shared" si="22"/>
        <v>0</v>
      </c>
      <c r="AX136" s="8">
        <f t="shared" si="23"/>
        <v>0</v>
      </c>
      <c r="AY136" s="6" t="e">
        <f t="shared" si="30"/>
        <v>#N/A</v>
      </c>
      <c r="AZ136" s="6" t="str">
        <f t="shared" si="24"/>
        <v>Upper</v>
      </c>
      <c r="BA136" s="6" t="e">
        <f t="shared" si="31"/>
        <v>#N/A</v>
      </c>
      <c r="BB136" s="6">
        <f t="shared" si="25"/>
        <v>6.6828640776698714E-2</v>
      </c>
      <c r="BC136" s="6">
        <f t="shared" si="26"/>
        <v>4.4552427184465809E-2</v>
      </c>
      <c r="BD136" s="6">
        <f t="shared" si="27"/>
        <v>2.2276213592232905E-2</v>
      </c>
      <c r="BE136" s="6" t="e">
        <f t="shared" si="16"/>
        <v>#N/A</v>
      </c>
    </row>
    <row r="137" spans="30:57" x14ac:dyDescent="0.25">
      <c r="AD137" s="7">
        <v>78</v>
      </c>
      <c r="AE137" s="7">
        <f>K54</f>
        <v>28.02</v>
      </c>
      <c r="AF137" s="4">
        <f t="shared" si="17"/>
        <v>28.02</v>
      </c>
      <c r="AG137" s="4">
        <f t="shared" si="18"/>
        <v>28.02</v>
      </c>
      <c r="AH137" s="4">
        <f t="shared" si="28"/>
        <v>9.9999999999980105E-3</v>
      </c>
      <c r="AI137" s="4">
        <f>$Q$8</f>
        <v>28.022880327358731</v>
      </c>
      <c r="AJ137" s="4">
        <f>$Q$9</f>
        <v>28.041001039332841</v>
      </c>
      <c r="AK137" s="4">
        <f>$R$8</f>
        <v>27.986638903410512</v>
      </c>
      <c r="AL137" s="4">
        <f>$R$9</f>
        <v>27.968518191436402</v>
      </c>
      <c r="AM137" s="4">
        <f>$G$8</f>
        <v>28.004759615384621</v>
      </c>
      <c r="AN137" s="4">
        <f>$E$46</f>
        <v>28</v>
      </c>
      <c r="AO137" s="4">
        <f>SPC!$G$9</f>
        <v>28.05912175130695</v>
      </c>
      <c r="AP137" s="4">
        <f>SPC!$G$10</f>
        <v>27.950397479462293</v>
      </c>
      <c r="AQ137" s="5">
        <f>SPC!$G$47</f>
        <v>28.1</v>
      </c>
      <c r="AR137" s="6">
        <f>SPC!$E$47</f>
        <v>27.9</v>
      </c>
      <c r="AS137" s="6" t="e">
        <f t="shared" si="19"/>
        <v>#N/A</v>
      </c>
      <c r="AT137" s="8">
        <f t="shared" si="20"/>
        <v>0</v>
      </c>
      <c r="AU137" s="8">
        <f t="shared" si="21"/>
        <v>0</v>
      </c>
      <c r="AV137" s="6" t="e">
        <f t="shared" si="29"/>
        <v>#N/A</v>
      </c>
      <c r="AW137" s="8">
        <f t="shared" si="22"/>
        <v>0</v>
      </c>
      <c r="AX137" s="8">
        <f t="shared" si="23"/>
        <v>0</v>
      </c>
      <c r="AY137" s="6" t="e">
        <f t="shared" si="30"/>
        <v>#N/A</v>
      </c>
      <c r="AZ137" s="6" t="str">
        <f t="shared" si="24"/>
        <v>Upper</v>
      </c>
      <c r="BA137" s="6" t="e">
        <f t="shared" si="31"/>
        <v>#N/A</v>
      </c>
      <c r="BB137" s="6">
        <f t="shared" si="25"/>
        <v>6.6828640776698714E-2</v>
      </c>
      <c r="BC137" s="6">
        <f t="shared" si="26"/>
        <v>4.4552427184465809E-2</v>
      </c>
      <c r="BD137" s="6">
        <f t="shared" si="27"/>
        <v>2.2276213592232905E-2</v>
      </c>
      <c r="BE137" s="6" t="e">
        <f t="shared" si="16"/>
        <v>#N/A</v>
      </c>
    </row>
    <row r="138" spans="30:57" x14ac:dyDescent="0.25">
      <c r="AD138" s="7">
        <v>79</v>
      </c>
      <c r="AE138" s="7">
        <f>K55</f>
        <v>27.98</v>
      </c>
      <c r="AF138" s="4">
        <f t="shared" si="17"/>
        <v>27.98</v>
      </c>
      <c r="AG138" s="4">
        <f t="shared" si="18"/>
        <v>27.98</v>
      </c>
      <c r="AH138" s="4">
        <f t="shared" si="28"/>
        <v>3.9999999999999147E-2</v>
      </c>
      <c r="AI138" s="4">
        <f>$Q$8</f>
        <v>28.022880327358731</v>
      </c>
      <c r="AJ138" s="4">
        <f>$Q$9</f>
        <v>28.041001039332841</v>
      </c>
      <c r="AK138" s="4">
        <f>$R$8</f>
        <v>27.986638903410512</v>
      </c>
      <c r="AL138" s="4">
        <f>$R$9</f>
        <v>27.968518191436402</v>
      </c>
      <c r="AM138" s="4">
        <f>$G$8</f>
        <v>28.004759615384621</v>
      </c>
      <c r="AN138" s="4">
        <f>$E$46</f>
        <v>28</v>
      </c>
      <c r="AO138" s="4">
        <f>SPC!$G$9</f>
        <v>28.05912175130695</v>
      </c>
      <c r="AP138" s="4">
        <f>SPC!$G$10</f>
        <v>27.950397479462293</v>
      </c>
      <c r="AQ138" s="5">
        <f>SPC!$G$47</f>
        <v>28.1</v>
      </c>
      <c r="AR138" s="6">
        <f>SPC!$E$47</f>
        <v>27.9</v>
      </c>
      <c r="AS138" s="6" t="e">
        <f t="shared" si="19"/>
        <v>#N/A</v>
      </c>
      <c r="AT138" s="8">
        <f t="shared" si="20"/>
        <v>0</v>
      </c>
      <c r="AU138" s="8">
        <f t="shared" si="21"/>
        <v>0</v>
      </c>
      <c r="AV138" s="6" t="e">
        <f t="shared" si="29"/>
        <v>#N/A</v>
      </c>
      <c r="AW138" s="8">
        <f t="shared" si="22"/>
        <v>0</v>
      </c>
      <c r="AX138" s="8">
        <f t="shared" si="23"/>
        <v>1</v>
      </c>
      <c r="AY138" s="6" t="e">
        <f t="shared" si="30"/>
        <v>#N/A</v>
      </c>
      <c r="AZ138" s="6" t="str">
        <f t="shared" si="24"/>
        <v>Lower</v>
      </c>
      <c r="BA138" s="6" t="e">
        <f t="shared" si="31"/>
        <v>#N/A</v>
      </c>
      <c r="BB138" s="6">
        <f t="shared" si="25"/>
        <v>6.6828640776698714E-2</v>
      </c>
      <c r="BC138" s="6">
        <f t="shared" si="26"/>
        <v>4.4552427184465809E-2</v>
      </c>
      <c r="BD138" s="6">
        <f t="shared" si="27"/>
        <v>2.2276213592232905E-2</v>
      </c>
      <c r="BE138" s="6" t="e">
        <f t="shared" si="16"/>
        <v>#N/A</v>
      </c>
    </row>
    <row r="139" spans="30:57" x14ac:dyDescent="0.25">
      <c r="AD139" s="7">
        <v>80</v>
      </c>
      <c r="AE139" s="7">
        <f>K56</f>
        <v>28</v>
      </c>
      <c r="AF139" s="4">
        <f t="shared" si="17"/>
        <v>28</v>
      </c>
      <c r="AG139" s="4">
        <f t="shared" si="18"/>
        <v>28</v>
      </c>
      <c r="AH139" s="4">
        <f t="shared" si="28"/>
        <v>1.9999999999999574E-2</v>
      </c>
      <c r="AI139" s="4">
        <f>$Q$8</f>
        <v>28.022880327358731</v>
      </c>
      <c r="AJ139" s="4">
        <f>$Q$9</f>
        <v>28.041001039332841</v>
      </c>
      <c r="AK139" s="4">
        <f>$R$8</f>
        <v>27.986638903410512</v>
      </c>
      <c r="AL139" s="4">
        <f>$R$9</f>
        <v>27.968518191436402</v>
      </c>
      <c r="AM139" s="4">
        <f>$G$8</f>
        <v>28.004759615384621</v>
      </c>
      <c r="AN139" s="4">
        <f>$E$46</f>
        <v>28</v>
      </c>
      <c r="AO139" s="4">
        <f>SPC!$G$9</f>
        <v>28.05912175130695</v>
      </c>
      <c r="AP139" s="4">
        <f>SPC!$G$10</f>
        <v>27.950397479462293</v>
      </c>
      <c r="AQ139" s="5">
        <f>SPC!$G$47</f>
        <v>28.1</v>
      </c>
      <c r="AR139" s="6">
        <f>SPC!$E$47</f>
        <v>27.9</v>
      </c>
      <c r="AS139" s="6" t="e">
        <f t="shared" si="19"/>
        <v>#N/A</v>
      </c>
      <c r="AT139" s="8">
        <f t="shared" si="20"/>
        <v>0</v>
      </c>
      <c r="AU139" s="8">
        <f t="shared" si="21"/>
        <v>0</v>
      </c>
      <c r="AV139" s="6" t="e">
        <f t="shared" si="29"/>
        <v>#N/A</v>
      </c>
      <c r="AW139" s="8">
        <f t="shared" si="22"/>
        <v>0</v>
      </c>
      <c r="AX139" s="8">
        <f t="shared" si="23"/>
        <v>0</v>
      </c>
      <c r="AY139" s="6" t="e">
        <f t="shared" si="30"/>
        <v>#N/A</v>
      </c>
      <c r="AZ139" s="6" t="str">
        <f t="shared" si="24"/>
        <v>Lower</v>
      </c>
      <c r="BA139" s="6" t="e">
        <f t="shared" si="31"/>
        <v>#N/A</v>
      </c>
      <c r="BB139" s="6">
        <f t="shared" si="25"/>
        <v>6.6828640776698714E-2</v>
      </c>
      <c r="BC139" s="6">
        <f t="shared" si="26"/>
        <v>4.4552427184465809E-2</v>
      </c>
      <c r="BD139" s="6">
        <f t="shared" si="27"/>
        <v>2.2276213592232905E-2</v>
      </c>
      <c r="BE139" s="6" t="e">
        <f t="shared" si="16"/>
        <v>#N/A</v>
      </c>
    </row>
    <row r="140" spans="30:57" x14ac:dyDescent="0.25">
      <c r="AD140" s="7">
        <v>81</v>
      </c>
      <c r="AE140" s="7">
        <f>K57</f>
        <v>28.01</v>
      </c>
      <c r="AF140" s="4">
        <f t="shared" si="17"/>
        <v>28.01</v>
      </c>
      <c r="AG140" s="4">
        <f t="shared" si="18"/>
        <v>28.01</v>
      </c>
      <c r="AH140" s="4">
        <f t="shared" si="28"/>
        <v>1.0000000000001563E-2</v>
      </c>
      <c r="AI140" s="4">
        <f>$Q$8</f>
        <v>28.022880327358731</v>
      </c>
      <c r="AJ140" s="4">
        <f>$Q$9</f>
        <v>28.041001039332841</v>
      </c>
      <c r="AK140" s="4">
        <f>$R$8</f>
        <v>27.986638903410512</v>
      </c>
      <c r="AL140" s="4">
        <f>$R$9</f>
        <v>27.968518191436402</v>
      </c>
      <c r="AM140" s="4">
        <f>$G$8</f>
        <v>28.004759615384621</v>
      </c>
      <c r="AN140" s="4">
        <f>$E$46</f>
        <v>28</v>
      </c>
      <c r="AO140" s="4">
        <f>SPC!$G$9</f>
        <v>28.05912175130695</v>
      </c>
      <c r="AP140" s="4">
        <f>SPC!$G$10</f>
        <v>27.950397479462293</v>
      </c>
      <c r="AQ140" s="5">
        <f>SPC!$G$47</f>
        <v>28.1</v>
      </c>
      <c r="AR140" s="6">
        <f>SPC!$E$47</f>
        <v>27.9</v>
      </c>
      <c r="AS140" s="6" t="e">
        <f t="shared" si="19"/>
        <v>#N/A</v>
      </c>
      <c r="AT140" s="8">
        <f t="shared" si="20"/>
        <v>0</v>
      </c>
      <c r="AU140" s="8">
        <f t="shared" si="21"/>
        <v>0</v>
      </c>
      <c r="AV140" s="6" t="e">
        <f t="shared" si="29"/>
        <v>#N/A</v>
      </c>
      <c r="AW140" s="8">
        <f t="shared" si="22"/>
        <v>0</v>
      </c>
      <c r="AX140" s="8">
        <f t="shared" si="23"/>
        <v>0</v>
      </c>
      <c r="AY140" s="6" t="e">
        <f t="shared" si="30"/>
        <v>#N/A</v>
      </c>
      <c r="AZ140" s="6" t="str">
        <f t="shared" si="24"/>
        <v>Upper</v>
      </c>
      <c r="BA140" s="6" t="e">
        <f t="shared" si="31"/>
        <v>#N/A</v>
      </c>
      <c r="BB140" s="6">
        <f t="shared" si="25"/>
        <v>6.6828640776698714E-2</v>
      </c>
      <c r="BC140" s="6">
        <f t="shared" si="26"/>
        <v>4.4552427184465809E-2</v>
      </c>
      <c r="BD140" s="6">
        <f t="shared" si="27"/>
        <v>2.2276213592232905E-2</v>
      </c>
      <c r="BE140" s="6" t="e">
        <f t="shared" si="16"/>
        <v>#N/A</v>
      </c>
    </row>
    <row r="141" spans="30:57" x14ac:dyDescent="0.25">
      <c r="AD141" s="7">
        <v>82</v>
      </c>
      <c r="AE141" s="7">
        <f>K58</f>
        <v>28.02</v>
      </c>
      <c r="AF141" s="4">
        <f t="shared" si="17"/>
        <v>28.02</v>
      </c>
      <c r="AG141" s="4">
        <f t="shared" si="18"/>
        <v>28.02</v>
      </c>
      <c r="AH141" s="4">
        <f t="shared" si="28"/>
        <v>9.9999999999980105E-3</v>
      </c>
      <c r="AI141" s="4">
        <f>$Q$8</f>
        <v>28.022880327358731</v>
      </c>
      <c r="AJ141" s="4">
        <f>$Q$9</f>
        <v>28.041001039332841</v>
      </c>
      <c r="AK141" s="4">
        <f>$R$8</f>
        <v>27.986638903410512</v>
      </c>
      <c r="AL141" s="4">
        <f>$R$9</f>
        <v>27.968518191436402</v>
      </c>
      <c r="AM141" s="4">
        <f>$G$8</f>
        <v>28.004759615384621</v>
      </c>
      <c r="AN141" s="4">
        <f>$E$46</f>
        <v>28</v>
      </c>
      <c r="AO141" s="4">
        <f>SPC!$G$9</f>
        <v>28.05912175130695</v>
      </c>
      <c r="AP141" s="4">
        <f>SPC!$G$10</f>
        <v>27.950397479462293</v>
      </c>
      <c r="AQ141" s="5">
        <f>SPC!$G$47</f>
        <v>28.1</v>
      </c>
      <c r="AR141" s="6">
        <f>SPC!$E$47</f>
        <v>27.9</v>
      </c>
      <c r="AS141" s="6" t="e">
        <f t="shared" si="19"/>
        <v>#N/A</v>
      </c>
      <c r="AT141" s="8">
        <f t="shared" si="20"/>
        <v>0</v>
      </c>
      <c r="AU141" s="8">
        <f t="shared" si="21"/>
        <v>0</v>
      </c>
      <c r="AV141" s="6" t="e">
        <f t="shared" si="29"/>
        <v>#N/A</v>
      </c>
      <c r="AW141" s="8">
        <f t="shared" si="22"/>
        <v>0</v>
      </c>
      <c r="AX141" s="8">
        <f t="shared" si="23"/>
        <v>0</v>
      </c>
      <c r="AY141" s="6" t="e">
        <f t="shared" si="30"/>
        <v>#N/A</v>
      </c>
      <c r="AZ141" s="6" t="str">
        <f t="shared" si="24"/>
        <v>Upper</v>
      </c>
      <c r="BA141" s="6" t="e">
        <f t="shared" si="31"/>
        <v>#N/A</v>
      </c>
      <c r="BB141" s="6">
        <f t="shared" si="25"/>
        <v>6.6828640776698714E-2</v>
      </c>
      <c r="BC141" s="6">
        <f t="shared" si="26"/>
        <v>4.4552427184465809E-2</v>
      </c>
      <c r="BD141" s="6">
        <f t="shared" si="27"/>
        <v>2.2276213592232905E-2</v>
      </c>
      <c r="BE141" s="6" t="e">
        <f t="shared" si="16"/>
        <v>#N/A</v>
      </c>
    </row>
    <row r="142" spans="30:57" x14ac:dyDescent="0.25">
      <c r="AD142" s="7">
        <v>83</v>
      </c>
      <c r="AE142" s="7">
        <f>K59</f>
        <v>28</v>
      </c>
      <c r="AF142" s="4">
        <f t="shared" si="17"/>
        <v>28</v>
      </c>
      <c r="AG142" s="4">
        <f t="shared" si="18"/>
        <v>28</v>
      </c>
      <c r="AH142" s="4">
        <f t="shared" si="28"/>
        <v>1.9999999999999574E-2</v>
      </c>
      <c r="AI142" s="4">
        <f>$Q$8</f>
        <v>28.022880327358731</v>
      </c>
      <c r="AJ142" s="4">
        <f>$Q$9</f>
        <v>28.041001039332841</v>
      </c>
      <c r="AK142" s="4">
        <f>$R$8</f>
        <v>27.986638903410512</v>
      </c>
      <c r="AL142" s="4">
        <f>$R$9</f>
        <v>27.968518191436402</v>
      </c>
      <c r="AM142" s="4">
        <f>$G$8</f>
        <v>28.004759615384621</v>
      </c>
      <c r="AN142" s="4">
        <f>$E$46</f>
        <v>28</v>
      </c>
      <c r="AO142" s="4">
        <f>SPC!$G$9</f>
        <v>28.05912175130695</v>
      </c>
      <c r="AP142" s="4">
        <f>SPC!$G$10</f>
        <v>27.950397479462293</v>
      </c>
      <c r="AQ142" s="5">
        <f>SPC!$G$47</f>
        <v>28.1</v>
      </c>
      <c r="AR142" s="6">
        <f>SPC!$E$47</f>
        <v>27.9</v>
      </c>
      <c r="AS142" s="6" t="e">
        <f t="shared" si="19"/>
        <v>#N/A</v>
      </c>
      <c r="AT142" s="8">
        <f t="shared" si="20"/>
        <v>0</v>
      </c>
      <c r="AU142" s="8">
        <f t="shared" si="21"/>
        <v>0</v>
      </c>
      <c r="AV142" s="6" t="e">
        <f t="shared" si="29"/>
        <v>#N/A</v>
      </c>
      <c r="AW142" s="8">
        <f t="shared" si="22"/>
        <v>0</v>
      </c>
      <c r="AX142" s="8">
        <f t="shared" si="23"/>
        <v>0</v>
      </c>
      <c r="AY142" s="6" t="e">
        <f t="shared" si="30"/>
        <v>#N/A</v>
      </c>
      <c r="AZ142" s="6" t="str">
        <f t="shared" si="24"/>
        <v>Lower</v>
      </c>
      <c r="BA142" s="6" t="e">
        <f t="shared" si="31"/>
        <v>#N/A</v>
      </c>
      <c r="BB142" s="6">
        <f t="shared" si="25"/>
        <v>6.6828640776698714E-2</v>
      </c>
      <c r="BC142" s="6">
        <f t="shared" si="26"/>
        <v>4.4552427184465809E-2</v>
      </c>
      <c r="BD142" s="6">
        <f t="shared" si="27"/>
        <v>2.2276213592232905E-2</v>
      </c>
      <c r="BE142" s="6" t="e">
        <f t="shared" si="16"/>
        <v>#N/A</v>
      </c>
    </row>
    <row r="143" spans="30:57" x14ac:dyDescent="0.25">
      <c r="AD143" s="7">
        <v>84</v>
      </c>
      <c r="AE143" s="7">
        <f>K60</f>
        <v>28.01</v>
      </c>
      <c r="AF143" s="4">
        <f t="shared" si="17"/>
        <v>28.01</v>
      </c>
      <c r="AG143" s="4">
        <f t="shared" si="18"/>
        <v>28.01</v>
      </c>
      <c r="AH143" s="4">
        <f t="shared" si="28"/>
        <v>1.0000000000001563E-2</v>
      </c>
      <c r="AI143" s="4">
        <f>$Q$8</f>
        <v>28.022880327358731</v>
      </c>
      <c r="AJ143" s="4">
        <f>$Q$9</f>
        <v>28.041001039332841</v>
      </c>
      <c r="AK143" s="4">
        <f>$R$8</f>
        <v>27.986638903410512</v>
      </c>
      <c r="AL143" s="4">
        <f>$R$9</f>
        <v>27.968518191436402</v>
      </c>
      <c r="AM143" s="4">
        <f>$G$8</f>
        <v>28.004759615384621</v>
      </c>
      <c r="AN143" s="4">
        <f>$E$46</f>
        <v>28</v>
      </c>
      <c r="AO143" s="4">
        <f>SPC!$G$9</f>
        <v>28.05912175130695</v>
      </c>
      <c r="AP143" s="4">
        <f>SPC!$G$10</f>
        <v>27.950397479462293</v>
      </c>
      <c r="AQ143" s="5">
        <f>SPC!$G$47</f>
        <v>28.1</v>
      </c>
      <c r="AR143" s="6">
        <f>SPC!$E$47</f>
        <v>27.9</v>
      </c>
      <c r="AS143" s="6" t="e">
        <f t="shared" si="19"/>
        <v>#N/A</v>
      </c>
      <c r="AT143" s="8">
        <f t="shared" si="20"/>
        <v>0</v>
      </c>
      <c r="AU143" s="8">
        <f t="shared" si="21"/>
        <v>0</v>
      </c>
      <c r="AV143" s="6" t="e">
        <f t="shared" si="29"/>
        <v>#N/A</v>
      </c>
      <c r="AW143" s="8">
        <f t="shared" si="22"/>
        <v>0</v>
      </c>
      <c r="AX143" s="8">
        <f t="shared" si="23"/>
        <v>0</v>
      </c>
      <c r="AY143" s="6" t="e">
        <f t="shared" si="30"/>
        <v>#N/A</v>
      </c>
      <c r="AZ143" s="6" t="str">
        <f t="shared" si="24"/>
        <v>Upper</v>
      </c>
      <c r="BA143" s="6" t="e">
        <f t="shared" si="31"/>
        <v>#N/A</v>
      </c>
      <c r="BB143" s="6">
        <f t="shared" si="25"/>
        <v>6.6828640776698714E-2</v>
      </c>
      <c r="BC143" s="6">
        <f t="shared" si="26"/>
        <v>4.4552427184465809E-2</v>
      </c>
      <c r="BD143" s="6">
        <f t="shared" si="27"/>
        <v>2.2276213592232905E-2</v>
      </c>
      <c r="BE143" s="6" t="e">
        <f t="shared" si="16"/>
        <v>#N/A</v>
      </c>
    </row>
    <row r="144" spans="30:57" x14ac:dyDescent="0.25">
      <c r="AD144" s="7">
        <v>85</v>
      </c>
      <c r="AE144" s="7">
        <f>K61</f>
        <v>28.02</v>
      </c>
      <c r="AF144" s="4">
        <f t="shared" si="17"/>
        <v>28.02</v>
      </c>
      <c r="AG144" s="4">
        <f t="shared" si="18"/>
        <v>28.02</v>
      </c>
      <c r="AH144" s="4">
        <f t="shared" si="28"/>
        <v>9.9999999999980105E-3</v>
      </c>
      <c r="AI144" s="4">
        <f>$Q$8</f>
        <v>28.022880327358731</v>
      </c>
      <c r="AJ144" s="4">
        <f>$Q$9</f>
        <v>28.041001039332841</v>
      </c>
      <c r="AK144" s="4">
        <f>$R$8</f>
        <v>27.986638903410512</v>
      </c>
      <c r="AL144" s="4">
        <f>$R$9</f>
        <v>27.968518191436402</v>
      </c>
      <c r="AM144" s="4">
        <f>$G$8</f>
        <v>28.004759615384621</v>
      </c>
      <c r="AN144" s="4">
        <f>$E$46</f>
        <v>28</v>
      </c>
      <c r="AO144" s="4">
        <f>SPC!$G$9</f>
        <v>28.05912175130695</v>
      </c>
      <c r="AP144" s="4">
        <f>SPC!$G$10</f>
        <v>27.950397479462293</v>
      </c>
      <c r="AQ144" s="5">
        <f>SPC!$G$47</f>
        <v>28.1</v>
      </c>
      <c r="AR144" s="6">
        <f>SPC!$E$47</f>
        <v>27.9</v>
      </c>
      <c r="AS144" s="6" t="e">
        <f t="shared" si="19"/>
        <v>#N/A</v>
      </c>
      <c r="AT144" s="8">
        <f t="shared" si="20"/>
        <v>0</v>
      </c>
      <c r="AU144" s="8">
        <f t="shared" si="21"/>
        <v>0</v>
      </c>
      <c r="AV144" s="6" t="e">
        <f t="shared" si="29"/>
        <v>#N/A</v>
      </c>
      <c r="AW144" s="8">
        <f t="shared" si="22"/>
        <v>0</v>
      </c>
      <c r="AX144" s="8">
        <f t="shared" si="23"/>
        <v>0</v>
      </c>
      <c r="AY144" s="6" t="e">
        <f t="shared" si="30"/>
        <v>#N/A</v>
      </c>
      <c r="AZ144" s="6" t="str">
        <f t="shared" si="24"/>
        <v>Upper</v>
      </c>
      <c r="BA144" s="6" t="e">
        <f t="shared" si="31"/>
        <v>#N/A</v>
      </c>
      <c r="BB144" s="6">
        <f t="shared" si="25"/>
        <v>6.6828640776698714E-2</v>
      </c>
      <c r="BC144" s="6">
        <f t="shared" si="26"/>
        <v>4.4552427184465809E-2</v>
      </c>
      <c r="BD144" s="6">
        <f t="shared" si="27"/>
        <v>2.2276213592232905E-2</v>
      </c>
      <c r="BE144" s="6" t="e">
        <f t="shared" si="16"/>
        <v>#N/A</v>
      </c>
    </row>
    <row r="145" spans="30:57" x14ac:dyDescent="0.25">
      <c r="AD145" s="7">
        <v>86</v>
      </c>
      <c r="AE145" s="7">
        <f>K62</f>
        <v>27.98</v>
      </c>
      <c r="AF145" s="4">
        <f t="shared" si="17"/>
        <v>27.98</v>
      </c>
      <c r="AG145" s="4">
        <f t="shared" si="18"/>
        <v>27.98</v>
      </c>
      <c r="AH145" s="4">
        <f t="shared" si="28"/>
        <v>3.9999999999999147E-2</v>
      </c>
      <c r="AI145" s="4">
        <f>$Q$8</f>
        <v>28.022880327358731</v>
      </c>
      <c r="AJ145" s="4">
        <f>$Q$9</f>
        <v>28.041001039332841</v>
      </c>
      <c r="AK145" s="4">
        <f>$R$8</f>
        <v>27.986638903410512</v>
      </c>
      <c r="AL145" s="4">
        <f>$R$9</f>
        <v>27.968518191436402</v>
      </c>
      <c r="AM145" s="4">
        <f>$G$8</f>
        <v>28.004759615384621</v>
      </c>
      <c r="AN145" s="4">
        <f>$E$46</f>
        <v>28</v>
      </c>
      <c r="AO145" s="4">
        <f>SPC!$G$9</f>
        <v>28.05912175130695</v>
      </c>
      <c r="AP145" s="4">
        <f>SPC!$G$10</f>
        <v>27.950397479462293</v>
      </c>
      <c r="AQ145" s="5">
        <f>SPC!$G$47</f>
        <v>28.1</v>
      </c>
      <c r="AR145" s="6">
        <f>SPC!$E$47</f>
        <v>27.9</v>
      </c>
      <c r="AS145" s="6" t="e">
        <f t="shared" si="19"/>
        <v>#N/A</v>
      </c>
      <c r="AT145" s="8">
        <f t="shared" si="20"/>
        <v>0</v>
      </c>
      <c r="AU145" s="8">
        <f t="shared" si="21"/>
        <v>0</v>
      </c>
      <c r="AV145" s="6" t="e">
        <f t="shared" si="29"/>
        <v>#N/A</v>
      </c>
      <c r="AW145" s="8">
        <f t="shared" si="22"/>
        <v>0</v>
      </c>
      <c r="AX145" s="8">
        <f t="shared" si="23"/>
        <v>1</v>
      </c>
      <c r="AY145" s="6" t="e">
        <f t="shared" si="30"/>
        <v>#N/A</v>
      </c>
      <c r="AZ145" s="6" t="str">
        <f t="shared" si="24"/>
        <v>Lower</v>
      </c>
      <c r="BA145" s="6" t="e">
        <f t="shared" si="31"/>
        <v>#N/A</v>
      </c>
      <c r="BB145" s="6">
        <f t="shared" si="25"/>
        <v>6.6828640776698714E-2</v>
      </c>
      <c r="BC145" s="6">
        <f t="shared" si="26"/>
        <v>4.4552427184465809E-2</v>
      </c>
      <c r="BD145" s="6">
        <f t="shared" si="27"/>
        <v>2.2276213592232905E-2</v>
      </c>
      <c r="BE145" s="6" t="e">
        <f t="shared" si="16"/>
        <v>#N/A</v>
      </c>
    </row>
    <row r="146" spans="30:57" x14ac:dyDescent="0.25">
      <c r="AD146" s="7">
        <v>87</v>
      </c>
      <c r="AE146" s="7">
        <f>K63</f>
        <v>27.98</v>
      </c>
      <c r="AF146" s="4">
        <f t="shared" si="17"/>
        <v>27.98</v>
      </c>
      <c r="AG146" s="4">
        <f t="shared" si="18"/>
        <v>27.98</v>
      </c>
      <c r="AH146" s="4">
        <f t="shared" si="28"/>
        <v>0</v>
      </c>
      <c r="AI146" s="4">
        <f>$Q$8</f>
        <v>28.022880327358731</v>
      </c>
      <c r="AJ146" s="4">
        <f>$Q$9</f>
        <v>28.041001039332841</v>
      </c>
      <c r="AK146" s="4">
        <f>$R$8</f>
        <v>27.986638903410512</v>
      </c>
      <c r="AL146" s="4">
        <f>$R$9</f>
        <v>27.968518191436402</v>
      </c>
      <c r="AM146" s="4">
        <f>$G$8</f>
        <v>28.004759615384621</v>
      </c>
      <c r="AN146" s="4">
        <f>$E$46</f>
        <v>28</v>
      </c>
      <c r="AO146" s="4">
        <f>SPC!$G$9</f>
        <v>28.05912175130695</v>
      </c>
      <c r="AP146" s="4">
        <f>SPC!$G$10</f>
        <v>27.950397479462293</v>
      </c>
      <c r="AQ146" s="5">
        <f>SPC!$G$47</f>
        <v>28.1</v>
      </c>
      <c r="AR146" s="6">
        <f>SPC!$E$47</f>
        <v>27.9</v>
      </c>
      <c r="AS146" s="6" t="e">
        <f t="shared" si="19"/>
        <v>#N/A</v>
      </c>
      <c r="AT146" s="8">
        <f t="shared" si="20"/>
        <v>0</v>
      </c>
      <c r="AU146" s="8">
        <f t="shared" si="21"/>
        <v>0</v>
      </c>
      <c r="AV146" s="6" t="e">
        <f t="shared" si="29"/>
        <v>#N/A</v>
      </c>
      <c r="AW146" s="8">
        <f t="shared" si="22"/>
        <v>0</v>
      </c>
      <c r="AX146" s="8">
        <f t="shared" si="23"/>
        <v>1</v>
      </c>
      <c r="AY146" s="6" t="e">
        <f t="shared" si="30"/>
        <v>#N/A</v>
      </c>
      <c r="AZ146" s="6" t="str">
        <f t="shared" si="24"/>
        <v>Lower</v>
      </c>
      <c r="BA146" s="6" t="e">
        <f t="shared" si="31"/>
        <v>#N/A</v>
      </c>
      <c r="BB146" s="6">
        <f t="shared" si="25"/>
        <v>6.6828640776698714E-2</v>
      </c>
      <c r="BC146" s="6">
        <f t="shared" si="26"/>
        <v>4.4552427184465809E-2</v>
      </c>
      <c r="BD146" s="6">
        <f t="shared" si="27"/>
        <v>2.2276213592232905E-2</v>
      </c>
      <c r="BE146" s="6" t="e">
        <f t="shared" si="16"/>
        <v>#N/A</v>
      </c>
    </row>
    <row r="147" spans="30:57" x14ac:dyDescent="0.25">
      <c r="AD147" s="7">
        <v>88</v>
      </c>
      <c r="AE147" s="7">
        <f>K64</f>
        <v>28.02</v>
      </c>
      <c r="AF147" s="4">
        <f t="shared" si="17"/>
        <v>28.02</v>
      </c>
      <c r="AG147" s="4">
        <f t="shared" si="18"/>
        <v>28.02</v>
      </c>
      <c r="AH147" s="4">
        <f t="shared" si="28"/>
        <v>3.9999999999999147E-2</v>
      </c>
      <c r="AI147" s="4">
        <f>$Q$8</f>
        <v>28.022880327358731</v>
      </c>
      <c r="AJ147" s="4">
        <f>$Q$9</f>
        <v>28.041001039332841</v>
      </c>
      <c r="AK147" s="4">
        <f>$R$8</f>
        <v>27.986638903410512</v>
      </c>
      <c r="AL147" s="4">
        <f>$R$9</f>
        <v>27.968518191436402</v>
      </c>
      <c r="AM147" s="4">
        <f>$G$8</f>
        <v>28.004759615384621</v>
      </c>
      <c r="AN147" s="4">
        <f>$E$46</f>
        <v>28</v>
      </c>
      <c r="AO147" s="4">
        <f>SPC!$G$9</f>
        <v>28.05912175130695</v>
      </c>
      <c r="AP147" s="4">
        <f>SPC!$G$10</f>
        <v>27.950397479462293</v>
      </c>
      <c r="AQ147" s="5">
        <f>SPC!$G$47</f>
        <v>28.1</v>
      </c>
      <c r="AR147" s="6">
        <f>SPC!$E$47</f>
        <v>27.9</v>
      </c>
      <c r="AS147" s="6" t="e">
        <f t="shared" si="19"/>
        <v>#N/A</v>
      </c>
      <c r="AT147" s="8">
        <f t="shared" si="20"/>
        <v>0</v>
      </c>
      <c r="AU147" s="8">
        <f t="shared" si="21"/>
        <v>0</v>
      </c>
      <c r="AV147" s="6" t="e">
        <f t="shared" si="29"/>
        <v>#N/A</v>
      </c>
      <c r="AW147" s="8">
        <f t="shared" si="22"/>
        <v>0</v>
      </c>
      <c r="AX147" s="8">
        <f t="shared" si="23"/>
        <v>0</v>
      </c>
      <c r="AY147" s="6" t="e">
        <f t="shared" si="30"/>
        <v>#N/A</v>
      </c>
      <c r="AZ147" s="6" t="str">
        <f t="shared" si="24"/>
        <v>Upper</v>
      </c>
      <c r="BA147" s="6" t="e">
        <f t="shared" si="31"/>
        <v>#N/A</v>
      </c>
      <c r="BB147" s="6">
        <f t="shared" si="25"/>
        <v>6.6828640776698714E-2</v>
      </c>
      <c r="BC147" s="6">
        <f t="shared" si="26"/>
        <v>4.4552427184465809E-2</v>
      </c>
      <c r="BD147" s="6">
        <f t="shared" si="27"/>
        <v>2.2276213592232905E-2</v>
      </c>
      <c r="BE147" s="6" t="e">
        <f t="shared" si="16"/>
        <v>#N/A</v>
      </c>
    </row>
    <row r="148" spans="30:57" x14ac:dyDescent="0.25">
      <c r="AD148" s="7">
        <v>89</v>
      </c>
      <c r="AE148" s="7">
        <f>K65</f>
        <v>28</v>
      </c>
      <c r="AF148" s="4">
        <f t="shared" si="17"/>
        <v>28</v>
      </c>
      <c r="AG148" s="4">
        <f t="shared" si="18"/>
        <v>28</v>
      </c>
      <c r="AH148" s="4">
        <f t="shared" si="28"/>
        <v>1.9999999999999574E-2</v>
      </c>
      <c r="AI148" s="4">
        <f>$Q$8</f>
        <v>28.022880327358731</v>
      </c>
      <c r="AJ148" s="4">
        <f>$Q$9</f>
        <v>28.041001039332841</v>
      </c>
      <c r="AK148" s="4">
        <f>$R$8</f>
        <v>27.986638903410512</v>
      </c>
      <c r="AL148" s="4">
        <f>$R$9</f>
        <v>27.968518191436402</v>
      </c>
      <c r="AM148" s="4">
        <f>$G$8</f>
        <v>28.004759615384621</v>
      </c>
      <c r="AN148" s="4">
        <f>$E$46</f>
        <v>28</v>
      </c>
      <c r="AO148" s="4">
        <f>SPC!$G$9</f>
        <v>28.05912175130695</v>
      </c>
      <c r="AP148" s="4">
        <f>SPC!$G$10</f>
        <v>27.950397479462293</v>
      </c>
      <c r="AQ148" s="5">
        <f>SPC!$G$47</f>
        <v>28.1</v>
      </c>
      <c r="AR148" s="6">
        <f>SPC!$E$47</f>
        <v>27.9</v>
      </c>
      <c r="AS148" s="6" t="e">
        <f t="shared" si="19"/>
        <v>#N/A</v>
      </c>
      <c r="AT148" s="8">
        <f t="shared" si="20"/>
        <v>0</v>
      </c>
      <c r="AU148" s="8">
        <f t="shared" si="21"/>
        <v>0</v>
      </c>
      <c r="AV148" s="6" t="e">
        <f t="shared" si="29"/>
        <v>#N/A</v>
      </c>
      <c r="AW148" s="8">
        <f t="shared" si="22"/>
        <v>0</v>
      </c>
      <c r="AX148" s="8">
        <f t="shared" si="23"/>
        <v>0</v>
      </c>
      <c r="AY148" s="6" t="e">
        <f t="shared" si="30"/>
        <v>#N/A</v>
      </c>
      <c r="AZ148" s="6" t="str">
        <f t="shared" si="24"/>
        <v>Lower</v>
      </c>
      <c r="BA148" s="6" t="e">
        <f t="shared" si="31"/>
        <v>#N/A</v>
      </c>
      <c r="BB148" s="6">
        <f t="shared" si="25"/>
        <v>6.6828640776698714E-2</v>
      </c>
      <c r="BC148" s="6">
        <f t="shared" si="26"/>
        <v>4.4552427184465809E-2</v>
      </c>
      <c r="BD148" s="6">
        <f t="shared" si="27"/>
        <v>2.2276213592232905E-2</v>
      </c>
      <c r="BE148" s="6" t="e">
        <f t="shared" si="16"/>
        <v>#N/A</v>
      </c>
    </row>
    <row r="149" spans="30:57" x14ac:dyDescent="0.25">
      <c r="AD149" s="7">
        <v>90</v>
      </c>
      <c r="AE149" s="7">
        <f>K66</f>
        <v>28</v>
      </c>
      <c r="AF149" s="4">
        <f t="shared" si="17"/>
        <v>28</v>
      </c>
      <c r="AG149" s="4">
        <f t="shared" si="18"/>
        <v>28</v>
      </c>
      <c r="AH149" s="4">
        <f t="shared" si="28"/>
        <v>0</v>
      </c>
      <c r="AI149" s="4">
        <f>$Q$8</f>
        <v>28.022880327358731</v>
      </c>
      <c r="AJ149" s="4">
        <f>$Q$9</f>
        <v>28.041001039332841</v>
      </c>
      <c r="AK149" s="4">
        <f>$R$8</f>
        <v>27.986638903410512</v>
      </c>
      <c r="AL149" s="4">
        <f>$R$9</f>
        <v>27.968518191436402</v>
      </c>
      <c r="AM149" s="4">
        <f>$G$8</f>
        <v>28.004759615384621</v>
      </c>
      <c r="AN149" s="4">
        <f>$E$46</f>
        <v>28</v>
      </c>
      <c r="AO149" s="4">
        <f>SPC!$G$9</f>
        <v>28.05912175130695</v>
      </c>
      <c r="AP149" s="4">
        <f>SPC!$G$10</f>
        <v>27.950397479462293</v>
      </c>
      <c r="AQ149" s="5">
        <f>SPC!$G$47</f>
        <v>28.1</v>
      </c>
      <c r="AR149" s="6">
        <f>SPC!$E$47</f>
        <v>27.9</v>
      </c>
      <c r="AS149" s="6" t="e">
        <f t="shared" si="19"/>
        <v>#N/A</v>
      </c>
      <c r="AT149" s="8">
        <f t="shared" si="20"/>
        <v>0</v>
      </c>
      <c r="AU149" s="8">
        <f t="shared" si="21"/>
        <v>0</v>
      </c>
      <c r="AV149" s="6" t="e">
        <f t="shared" si="29"/>
        <v>#N/A</v>
      </c>
      <c r="AW149" s="8">
        <f t="shared" si="22"/>
        <v>0</v>
      </c>
      <c r="AX149" s="8">
        <f t="shared" si="23"/>
        <v>0</v>
      </c>
      <c r="AY149" s="6" t="e">
        <f t="shared" si="30"/>
        <v>#N/A</v>
      </c>
      <c r="AZ149" s="6" t="str">
        <f t="shared" si="24"/>
        <v>Lower</v>
      </c>
      <c r="BA149" s="6" t="e">
        <f t="shared" si="31"/>
        <v>#N/A</v>
      </c>
      <c r="BB149" s="6">
        <f t="shared" si="25"/>
        <v>6.6828640776698714E-2</v>
      </c>
      <c r="BC149" s="6">
        <f t="shared" si="26"/>
        <v>4.4552427184465809E-2</v>
      </c>
      <c r="BD149" s="6">
        <f t="shared" si="27"/>
        <v>2.2276213592232905E-2</v>
      </c>
      <c r="BE149" s="6" t="e">
        <f t="shared" si="16"/>
        <v>#N/A</v>
      </c>
    </row>
    <row r="150" spans="30:57" x14ac:dyDescent="0.25">
      <c r="AD150" s="7">
        <v>91</v>
      </c>
      <c r="AE150" s="7">
        <f>K67</f>
        <v>28.02</v>
      </c>
      <c r="AF150" s="4">
        <f t="shared" si="17"/>
        <v>28.02</v>
      </c>
      <c r="AG150" s="4">
        <f t="shared" si="18"/>
        <v>28.02</v>
      </c>
      <c r="AH150" s="4">
        <f t="shared" si="28"/>
        <v>1.9999999999999574E-2</v>
      </c>
      <c r="AI150" s="4">
        <f>$Q$8</f>
        <v>28.022880327358731</v>
      </c>
      <c r="AJ150" s="4">
        <f>$Q$9</f>
        <v>28.041001039332841</v>
      </c>
      <c r="AK150" s="4">
        <f>$R$8</f>
        <v>27.986638903410512</v>
      </c>
      <c r="AL150" s="4">
        <f>$R$9</f>
        <v>27.968518191436402</v>
      </c>
      <c r="AM150" s="4">
        <f>$G$8</f>
        <v>28.004759615384621</v>
      </c>
      <c r="AN150" s="4">
        <f>$E$46</f>
        <v>28</v>
      </c>
      <c r="AO150" s="4">
        <f>SPC!$G$9</f>
        <v>28.05912175130695</v>
      </c>
      <c r="AP150" s="4">
        <f>SPC!$G$10</f>
        <v>27.950397479462293</v>
      </c>
      <c r="AQ150" s="5">
        <f>SPC!$G$47</f>
        <v>28.1</v>
      </c>
      <c r="AR150" s="6">
        <f>SPC!$E$47</f>
        <v>27.9</v>
      </c>
      <c r="AS150" s="6" t="e">
        <f t="shared" si="19"/>
        <v>#N/A</v>
      </c>
      <c r="AT150" s="8">
        <f t="shared" si="20"/>
        <v>0</v>
      </c>
      <c r="AU150" s="8">
        <f t="shared" si="21"/>
        <v>0</v>
      </c>
      <c r="AV150" s="6" t="e">
        <f t="shared" si="29"/>
        <v>#N/A</v>
      </c>
      <c r="AW150" s="8">
        <f t="shared" si="22"/>
        <v>0</v>
      </c>
      <c r="AX150" s="8">
        <f t="shared" si="23"/>
        <v>0</v>
      </c>
      <c r="AY150" s="6" t="e">
        <f t="shared" si="30"/>
        <v>#N/A</v>
      </c>
      <c r="AZ150" s="6" t="str">
        <f t="shared" si="24"/>
        <v>Upper</v>
      </c>
      <c r="BA150" s="6" t="e">
        <f t="shared" si="31"/>
        <v>#N/A</v>
      </c>
      <c r="BB150" s="6">
        <f t="shared" si="25"/>
        <v>6.6828640776698714E-2</v>
      </c>
      <c r="BC150" s="6">
        <f t="shared" si="26"/>
        <v>4.4552427184465809E-2</v>
      </c>
      <c r="BD150" s="6">
        <f t="shared" si="27"/>
        <v>2.2276213592232905E-2</v>
      </c>
      <c r="BE150" s="6" t="e">
        <f t="shared" si="16"/>
        <v>#N/A</v>
      </c>
    </row>
    <row r="151" spans="30:57" x14ac:dyDescent="0.25">
      <c r="AD151" s="7">
        <v>92</v>
      </c>
      <c r="AE151" s="7">
        <f>K68</f>
        <v>28.05</v>
      </c>
      <c r="AF151" s="4">
        <f t="shared" si="17"/>
        <v>28.05</v>
      </c>
      <c r="AG151" s="4">
        <f t="shared" si="18"/>
        <v>28.05</v>
      </c>
      <c r="AH151" s="4">
        <f t="shared" si="28"/>
        <v>3.0000000000001137E-2</v>
      </c>
      <c r="AI151" s="4">
        <f>$Q$8</f>
        <v>28.022880327358731</v>
      </c>
      <c r="AJ151" s="4">
        <f>$Q$9</f>
        <v>28.041001039332841</v>
      </c>
      <c r="AK151" s="4">
        <f>$R$8</f>
        <v>27.986638903410512</v>
      </c>
      <c r="AL151" s="4">
        <f>$R$9</f>
        <v>27.968518191436402</v>
      </c>
      <c r="AM151" s="4">
        <f>$G$8</f>
        <v>28.004759615384621</v>
      </c>
      <c r="AN151" s="4">
        <f>$E$46</f>
        <v>28</v>
      </c>
      <c r="AO151" s="4">
        <f>SPC!$G$9</f>
        <v>28.05912175130695</v>
      </c>
      <c r="AP151" s="4">
        <f>SPC!$G$10</f>
        <v>27.950397479462293</v>
      </c>
      <c r="AQ151" s="5">
        <f>SPC!$G$47</f>
        <v>28.1</v>
      </c>
      <c r="AR151" s="6">
        <f>SPC!$E$47</f>
        <v>27.9</v>
      </c>
      <c r="AS151" s="6" t="e">
        <f t="shared" si="19"/>
        <v>#N/A</v>
      </c>
      <c r="AT151" s="8">
        <f t="shared" si="20"/>
        <v>1</v>
      </c>
      <c r="AU151" s="8">
        <f t="shared" si="21"/>
        <v>0</v>
      </c>
      <c r="AV151" s="6" t="e">
        <f t="shared" si="29"/>
        <v>#N/A</v>
      </c>
      <c r="AW151" s="8">
        <f t="shared" si="22"/>
        <v>1</v>
      </c>
      <c r="AX151" s="8">
        <f t="shared" si="23"/>
        <v>0</v>
      </c>
      <c r="AY151" s="6" t="e">
        <f t="shared" si="30"/>
        <v>#N/A</v>
      </c>
      <c r="AZ151" s="6" t="str">
        <f t="shared" si="24"/>
        <v>Upper</v>
      </c>
      <c r="BA151" s="6" t="e">
        <f t="shared" si="31"/>
        <v>#N/A</v>
      </c>
      <c r="BB151" s="6">
        <f t="shared" si="25"/>
        <v>6.6828640776698714E-2</v>
      </c>
      <c r="BC151" s="6">
        <f t="shared" si="26"/>
        <v>4.4552427184465809E-2</v>
      </c>
      <c r="BD151" s="6">
        <f t="shared" si="27"/>
        <v>2.2276213592232905E-2</v>
      </c>
      <c r="BE151" s="6" t="e">
        <f t="shared" si="16"/>
        <v>#N/A</v>
      </c>
    </row>
    <row r="152" spans="30:57" x14ac:dyDescent="0.25">
      <c r="AD152" s="7">
        <v>93</v>
      </c>
      <c r="AE152" s="7">
        <f>K69</f>
        <v>28.01</v>
      </c>
      <c r="AF152" s="4">
        <f t="shared" si="17"/>
        <v>28.01</v>
      </c>
      <c r="AG152" s="4">
        <f t="shared" si="18"/>
        <v>28.01</v>
      </c>
      <c r="AH152" s="4">
        <f t="shared" si="28"/>
        <v>3.9999999999999147E-2</v>
      </c>
      <c r="AI152" s="4">
        <f>$Q$8</f>
        <v>28.022880327358731</v>
      </c>
      <c r="AJ152" s="4">
        <f>$Q$9</f>
        <v>28.041001039332841</v>
      </c>
      <c r="AK152" s="4">
        <f>$R$8</f>
        <v>27.986638903410512</v>
      </c>
      <c r="AL152" s="4">
        <f>$R$9</f>
        <v>27.968518191436402</v>
      </c>
      <c r="AM152" s="4">
        <f>$G$8</f>
        <v>28.004759615384621</v>
      </c>
      <c r="AN152" s="4">
        <f>$E$46</f>
        <v>28</v>
      </c>
      <c r="AO152" s="4">
        <f>SPC!$G$9</f>
        <v>28.05912175130695</v>
      </c>
      <c r="AP152" s="4">
        <f>SPC!$G$10</f>
        <v>27.950397479462293</v>
      </c>
      <c r="AQ152" s="5">
        <f>SPC!$G$47</f>
        <v>28.1</v>
      </c>
      <c r="AR152" s="6">
        <f>SPC!$E$47</f>
        <v>27.9</v>
      </c>
      <c r="AS152" s="6" t="e">
        <f t="shared" si="19"/>
        <v>#N/A</v>
      </c>
      <c r="AT152" s="8">
        <f t="shared" si="20"/>
        <v>0</v>
      </c>
      <c r="AU152" s="8">
        <f t="shared" si="21"/>
        <v>0</v>
      </c>
      <c r="AV152" s="6" t="e">
        <f t="shared" si="29"/>
        <v>#N/A</v>
      </c>
      <c r="AW152" s="8">
        <f t="shared" si="22"/>
        <v>0</v>
      </c>
      <c r="AX152" s="8">
        <f t="shared" si="23"/>
        <v>0</v>
      </c>
      <c r="AY152" s="6" t="e">
        <f t="shared" si="30"/>
        <v>#N/A</v>
      </c>
      <c r="AZ152" s="6" t="str">
        <f t="shared" si="24"/>
        <v>Upper</v>
      </c>
      <c r="BA152" s="6" t="e">
        <f t="shared" si="31"/>
        <v>#N/A</v>
      </c>
      <c r="BB152" s="6">
        <f t="shared" si="25"/>
        <v>6.6828640776698714E-2</v>
      </c>
      <c r="BC152" s="6">
        <f t="shared" si="26"/>
        <v>4.4552427184465809E-2</v>
      </c>
      <c r="BD152" s="6">
        <f t="shared" si="27"/>
        <v>2.2276213592232905E-2</v>
      </c>
      <c r="BE152" s="6" t="e">
        <f t="shared" si="16"/>
        <v>#N/A</v>
      </c>
    </row>
    <row r="153" spans="30:57" x14ac:dyDescent="0.25">
      <c r="AD153" s="7">
        <v>94</v>
      </c>
      <c r="AE153" s="7">
        <f>K70</f>
        <v>28.05</v>
      </c>
      <c r="AF153" s="4">
        <f t="shared" si="17"/>
        <v>28.05</v>
      </c>
      <c r="AG153" s="4">
        <f t="shared" si="18"/>
        <v>28.05</v>
      </c>
      <c r="AH153" s="4">
        <f t="shared" si="28"/>
        <v>3.9999999999999147E-2</v>
      </c>
      <c r="AI153" s="4">
        <f>$Q$8</f>
        <v>28.022880327358731</v>
      </c>
      <c r="AJ153" s="4">
        <f>$Q$9</f>
        <v>28.041001039332841</v>
      </c>
      <c r="AK153" s="4">
        <f>$R$8</f>
        <v>27.986638903410512</v>
      </c>
      <c r="AL153" s="4">
        <f>$R$9</f>
        <v>27.968518191436402</v>
      </c>
      <c r="AM153" s="4">
        <f>$G$8</f>
        <v>28.004759615384621</v>
      </c>
      <c r="AN153" s="4">
        <f>$E$46</f>
        <v>28</v>
      </c>
      <c r="AO153" s="4">
        <f>SPC!$G$9</f>
        <v>28.05912175130695</v>
      </c>
      <c r="AP153" s="4">
        <f>SPC!$G$10</f>
        <v>27.950397479462293</v>
      </c>
      <c r="AQ153" s="5">
        <f>SPC!$G$47</f>
        <v>28.1</v>
      </c>
      <c r="AR153" s="6">
        <f>SPC!$E$47</f>
        <v>27.9</v>
      </c>
      <c r="AS153" s="6" t="e">
        <f t="shared" si="19"/>
        <v>#N/A</v>
      </c>
      <c r="AT153" s="8">
        <f t="shared" si="20"/>
        <v>1</v>
      </c>
      <c r="AU153" s="8">
        <f t="shared" si="21"/>
        <v>0</v>
      </c>
      <c r="AV153" s="6">
        <f t="shared" si="29"/>
        <v>28.05</v>
      </c>
      <c r="AW153" s="8">
        <f t="shared" si="22"/>
        <v>1</v>
      </c>
      <c r="AX153" s="8">
        <f t="shared" si="23"/>
        <v>0</v>
      </c>
      <c r="AY153" s="6" t="e">
        <f t="shared" si="30"/>
        <v>#N/A</v>
      </c>
      <c r="AZ153" s="6" t="str">
        <f t="shared" si="24"/>
        <v>Upper</v>
      </c>
      <c r="BA153" s="6" t="e">
        <f t="shared" si="31"/>
        <v>#N/A</v>
      </c>
      <c r="BB153" s="6">
        <f t="shared" si="25"/>
        <v>6.6828640776698714E-2</v>
      </c>
      <c r="BC153" s="6">
        <f t="shared" si="26"/>
        <v>4.4552427184465809E-2</v>
      </c>
      <c r="BD153" s="6">
        <f t="shared" si="27"/>
        <v>2.2276213592232905E-2</v>
      </c>
      <c r="BE153" s="6" t="e">
        <f t="shared" si="16"/>
        <v>#N/A</v>
      </c>
    </row>
    <row r="154" spans="30:57" x14ac:dyDescent="0.25">
      <c r="AD154" s="7">
        <v>95</v>
      </c>
      <c r="AE154" s="7">
        <f>K71</f>
        <v>28.01</v>
      </c>
      <c r="AF154" s="4">
        <f t="shared" si="17"/>
        <v>28.01</v>
      </c>
      <c r="AG154" s="4">
        <f t="shared" si="18"/>
        <v>28.01</v>
      </c>
      <c r="AH154" s="4">
        <f t="shared" si="28"/>
        <v>3.9999999999999147E-2</v>
      </c>
      <c r="AI154" s="4">
        <f>$Q$8</f>
        <v>28.022880327358731</v>
      </c>
      <c r="AJ154" s="4">
        <f>$Q$9</f>
        <v>28.041001039332841</v>
      </c>
      <c r="AK154" s="4">
        <f>$R$8</f>
        <v>27.986638903410512</v>
      </c>
      <c r="AL154" s="4">
        <f>$R$9</f>
        <v>27.968518191436402</v>
      </c>
      <c r="AM154" s="4">
        <f>$G$8</f>
        <v>28.004759615384621</v>
      </c>
      <c r="AN154" s="4">
        <f>$E$46</f>
        <v>28</v>
      </c>
      <c r="AO154" s="4">
        <f>SPC!$G$9</f>
        <v>28.05912175130695</v>
      </c>
      <c r="AP154" s="4">
        <f>SPC!$G$10</f>
        <v>27.950397479462293</v>
      </c>
      <c r="AQ154" s="5">
        <f>SPC!$G$47</f>
        <v>28.1</v>
      </c>
      <c r="AR154" s="6">
        <f>SPC!$E$47</f>
        <v>27.9</v>
      </c>
      <c r="AS154" s="6" t="e">
        <f t="shared" si="19"/>
        <v>#N/A</v>
      </c>
      <c r="AT154" s="8">
        <f t="shared" si="20"/>
        <v>0</v>
      </c>
      <c r="AU154" s="8">
        <f t="shared" si="21"/>
        <v>0</v>
      </c>
      <c r="AV154" s="6" t="e">
        <f t="shared" si="29"/>
        <v>#N/A</v>
      </c>
      <c r="AW154" s="8">
        <f t="shared" si="22"/>
        <v>0</v>
      </c>
      <c r="AX154" s="8">
        <f t="shared" si="23"/>
        <v>0</v>
      </c>
      <c r="AY154" s="6" t="e">
        <f t="shared" si="30"/>
        <v>#N/A</v>
      </c>
      <c r="AZ154" s="6" t="str">
        <f t="shared" si="24"/>
        <v>Upper</v>
      </c>
      <c r="BA154" s="6" t="e">
        <f t="shared" si="31"/>
        <v>#N/A</v>
      </c>
      <c r="BB154" s="6">
        <f t="shared" si="25"/>
        <v>6.6828640776698714E-2</v>
      </c>
      <c r="BC154" s="6">
        <f t="shared" si="26"/>
        <v>4.4552427184465809E-2</v>
      </c>
      <c r="BD154" s="6">
        <f t="shared" si="27"/>
        <v>2.2276213592232905E-2</v>
      </c>
      <c r="BE154" s="6" t="e">
        <f t="shared" si="16"/>
        <v>#N/A</v>
      </c>
    </row>
    <row r="155" spans="30:57" x14ac:dyDescent="0.25">
      <c r="AD155" s="7">
        <v>96</v>
      </c>
      <c r="AE155" s="7">
        <f>K72</f>
        <v>27.98</v>
      </c>
      <c r="AF155" s="4">
        <f t="shared" si="17"/>
        <v>27.98</v>
      </c>
      <c r="AG155" s="4">
        <f t="shared" si="18"/>
        <v>27.98</v>
      </c>
      <c r="AH155" s="4">
        <f t="shared" si="28"/>
        <v>3.0000000000001137E-2</v>
      </c>
      <c r="AI155" s="4">
        <f>$Q$8</f>
        <v>28.022880327358731</v>
      </c>
      <c r="AJ155" s="4">
        <f>$Q$9</f>
        <v>28.041001039332841</v>
      </c>
      <c r="AK155" s="4">
        <f>$R$8</f>
        <v>27.986638903410512</v>
      </c>
      <c r="AL155" s="4">
        <f>$R$9</f>
        <v>27.968518191436402</v>
      </c>
      <c r="AM155" s="4">
        <f>$G$8</f>
        <v>28.004759615384621</v>
      </c>
      <c r="AN155" s="4">
        <f>$E$46</f>
        <v>28</v>
      </c>
      <c r="AO155" s="4">
        <f>SPC!$G$9</f>
        <v>28.05912175130695</v>
      </c>
      <c r="AP155" s="4">
        <f>SPC!$G$10</f>
        <v>27.950397479462293</v>
      </c>
      <c r="AQ155" s="5">
        <f>SPC!$G$47</f>
        <v>28.1</v>
      </c>
      <c r="AR155" s="6">
        <f>SPC!$E$47</f>
        <v>27.9</v>
      </c>
      <c r="AS155" s="6" t="e">
        <f t="shared" si="19"/>
        <v>#N/A</v>
      </c>
      <c r="AT155" s="8">
        <f t="shared" si="20"/>
        <v>0</v>
      </c>
      <c r="AU155" s="8">
        <f t="shared" si="21"/>
        <v>0</v>
      </c>
      <c r="AV155" s="6" t="e">
        <f t="shared" si="29"/>
        <v>#N/A</v>
      </c>
      <c r="AW155" s="8">
        <f t="shared" si="22"/>
        <v>0</v>
      </c>
      <c r="AX155" s="8">
        <f t="shared" si="23"/>
        <v>1</v>
      </c>
      <c r="AY155" s="6" t="e">
        <f t="shared" si="30"/>
        <v>#N/A</v>
      </c>
      <c r="AZ155" s="6" t="str">
        <f t="shared" si="24"/>
        <v>Lower</v>
      </c>
      <c r="BA155" s="6" t="e">
        <f t="shared" si="31"/>
        <v>#N/A</v>
      </c>
      <c r="BB155" s="6">
        <f t="shared" si="25"/>
        <v>6.6828640776698714E-2</v>
      </c>
      <c r="BC155" s="6">
        <f t="shared" si="26"/>
        <v>4.4552427184465809E-2</v>
      </c>
      <c r="BD155" s="6">
        <f t="shared" si="27"/>
        <v>2.2276213592232905E-2</v>
      </c>
      <c r="BE155" s="6" t="e">
        <f t="shared" si="16"/>
        <v>#N/A</v>
      </c>
    </row>
    <row r="156" spans="30:57" x14ac:dyDescent="0.25">
      <c r="AD156" s="7">
        <v>97</v>
      </c>
      <c r="AE156" s="7">
        <f>K73</f>
        <v>27.98</v>
      </c>
      <c r="AF156" s="4">
        <f t="shared" si="17"/>
        <v>27.98</v>
      </c>
      <c r="AG156" s="4">
        <f t="shared" si="18"/>
        <v>27.98</v>
      </c>
      <c r="AH156" s="4">
        <f t="shared" si="28"/>
        <v>0</v>
      </c>
      <c r="AI156" s="4">
        <f>$Q$8</f>
        <v>28.022880327358731</v>
      </c>
      <c r="AJ156" s="4">
        <f>$Q$9</f>
        <v>28.041001039332841</v>
      </c>
      <c r="AK156" s="4">
        <f>$R$8</f>
        <v>27.986638903410512</v>
      </c>
      <c r="AL156" s="4">
        <f>$R$9</f>
        <v>27.968518191436402</v>
      </c>
      <c r="AM156" s="4">
        <f>$G$8</f>
        <v>28.004759615384621</v>
      </c>
      <c r="AN156" s="4">
        <f>$E$46</f>
        <v>28</v>
      </c>
      <c r="AO156" s="4">
        <f>SPC!$G$9</f>
        <v>28.05912175130695</v>
      </c>
      <c r="AP156" s="4">
        <f>SPC!$G$10</f>
        <v>27.950397479462293</v>
      </c>
      <c r="AQ156" s="5">
        <f>SPC!$G$47</f>
        <v>28.1</v>
      </c>
      <c r="AR156" s="6">
        <f>SPC!$E$47</f>
        <v>27.9</v>
      </c>
      <c r="AS156" s="6" t="e">
        <f t="shared" si="19"/>
        <v>#N/A</v>
      </c>
      <c r="AT156" s="8">
        <f t="shared" si="20"/>
        <v>0</v>
      </c>
      <c r="AU156" s="8">
        <f t="shared" si="21"/>
        <v>0</v>
      </c>
      <c r="AV156" s="6" t="e">
        <f t="shared" si="29"/>
        <v>#N/A</v>
      </c>
      <c r="AW156" s="8">
        <f t="shared" si="22"/>
        <v>0</v>
      </c>
      <c r="AX156" s="8">
        <f t="shared" si="23"/>
        <v>1</v>
      </c>
      <c r="AY156" s="6" t="e">
        <f t="shared" si="30"/>
        <v>#N/A</v>
      </c>
      <c r="AZ156" s="6" t="str">
        <f t="shared" si="24"/>
        <v>Lower</v>
      </c>
      <c r="BA156" s="6" t="e">
        <f t="shared" si="31"/>
        <v>#N/A</v>
      </c>
      <c r="BB156" s="6">
        <f t="shared" si="25"/>
        <v>6.6828640776698714E-2</v>
      </c>
      <c r="BC156" s="6">
        <f t="shared" si="26"/>
        <v>4.4552427184465809E-2</v>
      </c>
      <c r="BD156" s="6">
        <f t="shared" si="27"/>
        <v>2.2276213592232905E-2</v>
      </c>
      <c r="BE156" s="6" t="e">
        <f t="shared" si="16"/>
        <v>#N/A</v>
      </c>
    </row>
    <row r="157" spans="30:57" x14ac:dyDescent="0.25">
      <c r="AD157" s="7">
        <v>98</v>
      </c>
      <c r="AE157" s="7">
        <f>K74</f>
        <v>28.01</v>
      </c>
      <c r="AF157" s="4">
        <f t="shared" si="17"/>
        <v>28.01</v>
      </c>
      <c r="AG157" s="4">
        <f t="shared" si="18"/>
        <v>28.01</v>
      </c>
      <c r="AH157" s="4">
        <f t="shared" si="28"/>
        <v>3.0000000000001137E-2</v>
      </c>
      <c r="AI157" s="4">
        <f>$Q$8</f>
        <v>28.022880327358731</v>
      </c>
      <c r="AJ157" s="4">
        <f>$Q$9</f>
        <v>28.041001039332841</v>
      </c>
      <c r="AK157" s="4">
        <f>$R$8</f>
        <v>27.986638903410512</v>
      </c>
      <c r="AL157" s="4">
        <f>$R$9</f>
        <v>27.968518191436402</v>
      </c>
      <c r="AM157" s="4">
        <f>$G$8</f>
        <v>28.004759615384621</v>
      </c>
      <c r="AN157" s="4">
        <f>$E$46</f>
        <v>28</v>
      </c>
      <c r="AO157" s="4">
        <f>SPC!$G$9</f>
        <v>28.05912175130695</v>
      </c>
      <c r="AP157" s="4">
        <f>SPC!$G$10</f>
        <v>27.950397479462293</v>
      </c>
      <c r="AQ157" s="5">
        <f>SPC!$G$47</f>
        <v>28.1</v>
      </c>
      <c r="AR157" s="6">
        <f>SPC!$E$47</f>
        <v>27.9</v>
      </c>
      <c r="AS157" s="6" t="e">
        <f t="shared" si="19"/>
        <v>#N/A</v>
      </c>
      <c r="AT157" s="8">
        <f t="shared" si="20"/>
        <v>0</v>
      </c>
      <c r="AU157" s="8">
        <f t="shared" si="21"/>
        <v>0</v>
      </c>
      <c r="AV157" s="6" t="e">
        <f t="shared" si="29"/>
        <v>#N/A</v>
      </c>
      <c r="AW157" s="8">
        <f t="shared" si="22"/>
        <v>0</v>
      </c>
      <c r="AX157" s="8">
        <f t="shared" si="23"/>
        <v>0</v>
      </c>
      <c r="AY157" s="6" t="e">
        <f t="shared" si="30"/>
        <v>#N/A</v>
      </c>
      <c r="AZ157" s="6" t="str">
        <f t="shared" si="24"/>
        <v>Upper</v>
      </c>
      <c r="BA157" s="6" t="e">
        <f t="shared" si="31"/>
        <v>#N/A</v>
      </c>
      <c r="BB157" s="6">
        <f t="shared" si="25"/>
        <v>6.6828640776698714E-2</v>
      </c>
      <c r="BC157" s="6">
        <f t="shared" si="26"/>
        <v>4.4552427184465809E-2</v>
      </c>
      <c r="BD157" s="6">
        <f t="shared" si="27"/>
        <v>2.2276213592232905E-2</v>
      </c>
      <c r="BE157" s="6" t="e">
        <f t="shared" si="16"/>
        <v>#N/A</v>
      </c>
    </row>
    <row r="158" spans="30:57" x14ac:dyDescent="0.25">
      <c r="AD158" s="7">
        <v>99</v>
      </c>
      <c r="AE158" s="7">
        <f>K75</f>
        <v>28.01</v>
      </c>
      <c r="AF158" s="4">
        <f t="shared" si="17"/>
        <v>28.01</v>
      </c>
      <c r="AG158" s="4">
        <f t="shared" si="18"/>
        <v>28.01</v>
      </c>
      <c r="AH158" s="4">
        <f t="shared" si="28"/>
        <v>0</v>
      </c>
      <c r="AI158" s="4">
        <f>$Q$8</f>
        <v>28.022880327358731</v>
      </c>
      <c r="AJ158" s="4">
        <f>$Q$9</f>
        <v>28.041001039332841</v>
      </c>
      <c r="AK158" s="4">
        <f>$R$8</f>
        <v>27.986638903410512</v>
      </c>
      <c r="AL158" s="4">
        <f>$R$9</f>
        <v>27.968518191436402</v>
      </c>
      <c r="AM158" s="4">
        <f>$G$8</f>
        <v>28.004759615384621</v>
      </c>
      <c r="AN158" s="4">
        <f>$E$46</f>
        <v>28</v>
      </c>
      <c r="AO158" s="4">
        <f>SPC!$G$9</f>
        <v>28.05912175130695</v>
      </c>
      <c r="AP158" s="4">
        <f>SPC!$G$10</f>
        <v>27.950397479462293</v>
      </c>
      <c r="AQ158" s="5">
        <f>SPC!$G$47</f>
        <v>28.1</v>
      </c>
      <c r="AR158" s="6">
        <f>SPC!$E$47</f>
        <v>27.9</v>
      </c>
      <c r="AS158" s="6" t="e">
        <f t="shared" si="19"/>
        <v>#N/A</v>
      </c>
      <c r="AT158" s="8">
        <f t="shared" si="20"/>
        <v>0</v>
      </c>
      <c r="AU158" s="8">
        <f t="shared" si="21"/>
        <v>0</v>
      </c>
      <c r="AV158" s="6" t="e">
        <f t="shared" si="29"/>
        <v>#N/A</v>
      </c>
      <c r="AW158" s="8">
        <f t="shared" si="22"/>
        <v>0</v>
      </c>
      <c r="AX158" s="8">
        <f t="shared" si="23"/>
        <v>0</v>
      </c>
      <c r="AY158" s="6" t="e">
        <f t="shared" si="30"/>
        <v>#N/A</v>
      </c>
      <c r="AZ158" s="6" t="str">
        <f t="shared" si="24"/>
        <v>Upper</v>
      </c>
      <c r="BA158" s="6" t="e">
        <f t="shared" si="31"/>
        <v>#N/A</v>
      </c>
      <c r="BB158" s="6">
        <f t="shared" si="25"/>
        <v>6.6828640776698714E-2</v>
      </c>
      <c r="BC158" s="6">
        <f t="shared" si="26"/>
        <v>4.4552427184465809E-2</v>
      </c>
      <c r="BD158" s="6">
        <f t="shared" si="27"/>
        <v>2.2276213592232905E-2</v>
      </c>
      <c r="BE158" s="6" t="e">
        <f t="shared" si="16"/>
        <v>#N/A</v>
      </c>
    </row>
    <row r="159" spans="30:57" x14ac:dyDescent="0.25">
      <c r="AD159" s="7">
        <v>100</v>
      </c>
      <c r="AE159" s="7">
        <f>K76</f>
        <v>27.975000000000001</v>
      </c>
      <c r="AF159" s="4">
        <f t="shared" si="17"/>
        <v>27.975000000000001</v>
      </c>
      <c r="AG159" s="4">
        <f t="shared" si="18"/>
        <v>27.975000000000001</v>
      </c>
      <c r="AH159" s="4">
        <f t="shared" si="28"/>
        <v>3.5000000000000142E-2</v>
      </c>
      <c r="AI159" s="4">
        <f>$Q$8</f>
        <v>28.022880327358731</v>
      </c>
      <c r="AJ159" s="4">
        <f>$Q$9</f>
        <v>28.041001039332841</v>
      </c>
      <c r="AK159" s="4">
        <f>$R$8</f>
        <v>27.986638903410512</v>
      </c>
      <c r="AL159" s="4">
        <f>$R$9</f>
        <v>27.968518191436402</v>
      </c>
      <c r="AM159" s="4">
        <f>$G$8</f>
        <v>28.004759615384621</v>
      </c>
      <c r="AN159" s="4">
        <f>$E$46</f>
        <v>28</v>
      </c>
      <c r="AO159" s="4">
        <f>SPC!$G$9</f>
        <v>28.05912175130695</v>
      </c>
      <c r="AP159" s="4">
        <f>SPC!$G$10</f>
        <v>27.950397479462293</v>
      </c>
      <c r="AQ159" s="5">
        <f>SPC!$G$47</f>
        <v>28.1</v>
      </c>
      <c r="AR159" s="6">
        <f>SPC!$E$47</f>
        <v>27.9</v>
      </c>
      <c r="AS159" s="6" t="e">
        <f t="shared" si="19"/>
        <v>#N/A</v>
      </c>
      <c r="AT159" s="8">
        <f t="shared" si="20"/>
        <v>0</v>
      </c>
      <c r="AU159" s="8">
        <f t="shared" si="21"/>
        <v>0</v>
      </c>
      <c r="AV159" s="6" t="e">
        <f t="shared" si="29"/>
        <v>#N/A</v>
      </c>
      <c r="AW159" s="8">
        <f t="shared" si="22"/>
        <v>0</v>
      </c>
      <c r="AX159" s="8">
        <f t="shared" si="23"/>
        <v>1</v>
      </c>
      <c r="AY159" s="6" t="e">
        <f t="shared" si="30"/>
        <v>#N/A</v>
      </c>
      <c r="AZ159" s="6" t="str">
        <f t="shared" si="24"/>
        <v>Lower</v>
      </c>
      <c r="BA159" s="6" t="e">
        <f t="shared" si="31"/>
        <v>#N/A</v>
      </c>
      <c r="BB159" s="6">
        <f t="shared" si="25"/>
        <v>6.6828640776698714E-2</v>
      </c>
      <c r="BC159" s="6">
        <f t="shared" si="26"/>
        <v>4.4552427184465809E-2</v>
      </c>
      <c r="BD159" s="6">
        <f t="shared" si="27"/>
        <v>2.2276213592232905E-2</v>
      </c>
      <c r="BE159" s="6" t="e">
        <f t="shared" si="16"/>
        <v>#N/A</v>
      </c>
    </row>
    <row r="160" spans="30:57" x14ac:dyDescent="0.25">
      <c r="AD160" s="7">
        <v>101</v>
      </c>
      <c r="AE160" s="7">
        <f>M52</f>
        <v>27.975000000000001</v>
      </c>
      <c r="AF160" s="4">
        <f t="shared" si="17"/>
        <v>27.975000000000001</v>
      </c>
      <c r="AG160" s="4">
        <f t="shared" si="18"/>
        <v>27.975000000000001</v>
      </c>
      <c r="AH160" s="4">
        <f t="shared" si="28"/>
        <v>0</v>
      </c>
      <c r="AI160" s="4">
        <f>$Q$8</f>
        <v>28.022880327358731</v>
      </c>
      <c r="AJ160" s="4">
        <f>$Q$9</f>
        <v>28.041001039332841</v>
      </c>
      <c r="AK160" s="4">
        <f>$R$8</f>
        <v>27.986638903410512</v>
      </c>
      <c r="AL160" s="4">
        <f>$R$9</f>
        <v>27.968518191436402</v>
      </c>
      <c r="AM160" s="4">
        <f>$G$8</f>
        <v>28.004759615384621</v>
      </c>
      <c r="AN160" s="4">
        <f>$E$46</f>
        <v>28</v>
      </c>
      <c r="AO160" s="4">
        <f>SPC!$G$9</f>
        <v>28.05912175130695</v>
      </c>
      <c r="AP160" s="4">
        <f>SPC!$G$10</f>
        <v>27.950397479462293</v>
      </c>
      <c r="AQ160" s="5">
        <f>SPC!$G$47</f>
        <v>28.1</v>
      </c>
      <c r="AR160" s="6">
        <f>SPC!$E$47</f>
        <v>27.9</v>
      </c>
      <c r="AS160" s="6" t="e">
        <f t="shared" si="19"/>
        <v>#N/A</v>
      </c>
      <c r="AT160" s="8">
        <f t="shared" si="20"/>
        <v>0</v>
      </c>
      <c r="AU160" s="8">
        <f t="shared" si="21"/>
        <v>0</v>
      </c>
      <c r="AV160" s="6" t="e">
        <f t="shared" si="29"/>
        <v>#N/A</v>
      </c>
      <c r="AW160" s="8">
        <f t="shared" si="22"/>
        <v>0</v>
      </c>
      <c r="AX160" s="8">
        <f t="shared" si="23"/>
        <v>1</v>
      </c>
      <c r="AY160" s="6" t="e">
        <f t="shared" si="30"/>
        <v>#N/A</v>
      </c>
      <c r="AZ160" s="6" t="str">
        <f t="shared" si="24"/>
        <v>Lower</v>
      </c>
      <c r="BA160" s="6" t="e">
        <f t="shared" si="31"/>
        <v>#N/A</v>
      </c>
      <c r="BB160" s="6">
        <f t="shared" si="25"/>
        <v>6.6828640776698714E-2</v>
      </c>
      <c r="BC160" s="6">
        <f t="shared" si="26"/>
        <v>4.4552427184465809E-2</v>
      </c>
      <c r="BD160" s="6">
        <f t="shared" si="27"/>
        <v>2.2276213592232905E-2</v>
      </c>
      <c r="BE160" s="6" t="e">
        <f t="shared" si="16"/>
        <v>#N/A</v>
      </c>
    </row>
    <row r="161" spans="30:57" x14ac:dyDescent="0.25">
      <c r="AD161" s="7">
        <v>102</v>
      </c>
      <c r="AE161" s="7">
        <f>M53</f>
        <v>27.975000000000001</v>
      </c>
      <c r="AF161" s="4">
        <f t="shared" si="17"/>
        <v>27.975000000000001</v>
      </c>
      <c r="AG161" s="4">
        <f t="shared" si="18"/>
        <v>27.975000000000001</v>
      </c>
      <c r="AH161" s="4">
        <f t="shared" si="28"/>
        <v>0</v>
      </c>
      <c r="AI161" s="4">
        <f>$Q$8</f>
        <v>28.022880327358731</v>
      </c>
      <c r="AJ161" s="4">
        <f>$Q$9</f>
        <v>28.041001039332841</v>
      </c>
      <c r="AK161" s="4">
        <f>$R$8</f>
        <v>27.986638903410512</v>
      </c>
      <c r="AL161" s="4">
        <f>$R$9</f>
        <v>27.968518191436402</v>
      </c>
      <c r="AM161" s="4">
        <f>$G$8</f>
        <v>28.004759615384621</v>
      </c>
      <c r="AN161" s="4">
        <f>$E$46</f>
        <v>28</v>
      </c>
      <c r="AO161" s="4">
        <f>SPC!$G$9</f>
        <v>28.05912175130695</v>
      </c>
      <c r="AP161" s="4">
        <f>SPC!$G$10</f>
        <v>27.950397479462293</v>
      </c>
      <c r="AQ161" s="5">
        <f>SPC!$G$47</f>
        <v>28.1</v>
      </c>
      <c r="AR161" s="6">
        <f>SPC!$E$47</f>
        <v>27.9</v>
      </c>
      <c r="AS161" s="6" t="e">
        <f t="shared" si="19"/>
        <v>#N/A</v>
      </c>
      <c r="AT161" s="8">
        <f t="shared" si="20"/>
        <v>0</v>
      </c>
      <c r="AU161" s="8">
        <f t="shared" si="21"/>
        <v>0</v>
      </c>
      <c r="AV161" s="6" t="e">
        <f t="shared" si="29"/>
        <v>#N/A</v>
      </c>
      <c r="AW161" s="8">
        <f t="shared" si="22"/>
        <v>0</v>
      </c>
      <c r="AX161" s="8">
        <f t="shared" si="23"/>
        <v>1</v>
      </c>
      <c r="AY161" s="6" t="e">
        <f t="shared" si="30"/>
        <v>#N/A</v>
      </c>
      <c r="AZ161" s="6" t="str">
        <f t="shared" si="24"/>
        <v>Lower</v>
      </c>
      <c r="BA161" s="6" t="e">
        <f t="shared" si="31"/>
        <v>#N/A</v>
      </c>
      <c r="BB161" s="6">
        <f t="shared" si="25"/>
        <v>6.6828640776698714E-2</v>
      </c>
      <c r="BC161" s="6">
        <f t="shared" si="26"/>
        <v>4.4552427184465809E-2</v>
      </c>
      <c r="BD161" s="6">
        <f t="shared" si="27"/>
        <v>2.2276213592232905E-2</v>
      </c>
      <c r="BE161" s="6" t="e">
        <f t="shared" si="16"/>
        <v>#N/A</v>
      </c>
    </row>
    <row r="162" spans="30:57" x14ac:dyDescent="0.25">
      <c r="AD162" s="7">
        <v>103</v>
      </c>
      <c r="AE162" s="7">
        <f>M54</f>
        <v>27.975000000000001</v>
      </c>
      <c r="AF162" s="4">
        <f t="shared" si="17"/>
        <v>27.975000000000001</v>
      </c>
      <c r="AG162" s="4">
        <f t="shared" si="18"/>
        <v>27.975000000000001</v>
      </c>
      <c r="AH162" s="4">
        <f t="shared" si="28"/>
        <v>0</v>
      </c>
      <c r="AI162" s="4">
        <f>$Q$8</f>
        <v>28.022880327358731</v>
      </c>
      <c r="AJ162" s="4">
        <f>$Q$9</f>
        <v>28.041001039332841</v>
      </c>
      <c r="AK162" s="4">
        <f>$R$8</f>
        <v>27.986638903410512</v>
      </c>
      <c r="AL162" s="4">
        <f>$R$9</f>
        <v>27.968518191436402</v>
      </c>
      <c r="AM162" s="4">
        <f>$G$8</f>
        <v>28.004759615384621</v>
      </c>
      <c r="AN162" s="4">
        <f>$E$46</f>
        <v>28</v>
      </c>
      <c r="AO162" s="4">
        <f>SPC!$G$9</f>
        <v>28.05912175130695</v>
      </c>
      <c r="AP162" s="4">
        <f>SPC!$G$10</f>
        <v>27.950397479462293</v>
      </c>
      <c r="AQ162" s="5">
        <f>SPC!$G$47</f>
        <v>28.1</v>
      </c>
      <c r="AR162" s="6">
        <f>SPC!$E$47</f>
        <v>27.9</v>
      </c>
      <c r="AS162" s="6" t="e">
        <f t="shared" si="19"/>
        <v>#N/A</v>
      </c>
      <c r="AT162" s="8">
        <f t="shared" si="20"/>
        <v>0</v>
      </c>
      <c r="AU162" s="8">
        <f t="shared" si="21"/>
        <v>0</v>
      </c>
      <c r="AV162" s="6" t="e">
        <f t="shared" si="29"/>
        <v>#N/A</v>
      </c>
      <c r="AW162" s="8">
        <f t="shared" si="22"/>
        <v>0</v>
      </c>
      <c r="AX162" s="8">
        <f t="shared" si="23"/>
        <v>1</v>
      </c>
      <c r="AY162" s="6">
        <f t="shared" si="30"/>
        <v>27.975000000000001</v>
      </c>
      <c r="AZ162" s="6" t="str">
        <f t="shared" si="24"/>
        <v>Lower</v>
      </c>
      <c r="BA162" s="6" t="e">
        <f t="shared" si="31"/>
        <v>#N/A</v>
      </c>
      <c r="BB162" s="6">
        <f t="shared" si="25"/>
        <v>6.6828640776698714E-2</v>
      </c>
      <c r="BC162" s="6">
        <f t="shared" si="26"/>
        <v>4.4552427184465809E-2</v>
      </c>
      <c r="BD162" s="6">
        <f t="shared" si="27"/>
        <v>2.2276213592232905E-2</v>
      </c>
      <c r="BE162" s="6" t="e">
        <f t="shared" si="16"/>
        <v>#N/A</v>
      </c>
    </row>
    <row r="163" spans="30:57" x14ac:dyDescent="0.25">
      <c r="AD163" s="7">
        <v>104</v>
      </c>
      <c r="AE163" s="7">
        <f>M55</f>
        <v>27.975000000000001</v>
      </c>
      <c r="AF163" s="4">
        <f t="shared" si="17"/>
        <v>27.975000000000001</v>
      </c>
      <c r="AG163" s="4">
        <f t="shared" si="18"/>
        <v>27.975000000000001</v>
      </c>
      <c r="AH163" s="4">
        <f t="shared" si="28"/>
        <v>0</v>
      </c>
      <c r="AI163" s="4">
        <f>$Q$8</f>
        <v>28.022880327358731</v>
      </c>
      <c r="AJ163" s="4">
        <f>$Q$9</f>
        <v>28.041001039332841</v>
      </c>
      <c r="AK163" s="4">
        <f>$R$8</f>
        <v>27.986638903410512</v>
      </c>
      <c r="AL163" s="4">
        <f>$R$9</f>
        <v>27.968518191436402</v>
      </c>
      <c r="AM163" s="4">
        <f>$G$8</f>
        <v>28.004759615384621</v>
      </c>
      <c r="AN163" s="4">
        <f>$E$46</f>
        <v>28</v>
      </c>
      <c r="AO163" s="4">
        <f>SPC!$G$9</f>
        <v>28.05912175130695</v>
      </c>
      <c r="AP163" s="4">
        <f>SPC!$G$10</f>
        <v>27.950397479462293</v>
      </c>
      <c r="AQ163" s="5">
        <f>SPC!$G$47</f>
        <v>28.1</v>
      </c>
      <c r="AR163" s="6">
        <f>SPC!$E$47</f>
        <v>27.9</v>
      </c>
      <c r="AS163" s="6" t="e">
        <f t="shared" si="19"/>
        <v>#N/A</v>
      </c>
      <c r="AT163" s="8">
        <f t="shared" si="20"/>
        <v>0</v>
      </c>
      <c r="AU163" s="8">
        <f t="shared" si="21"/>
        <v>0</v>
      </c>
      <c r="AV163" s="6" t="e">
        <f t="shared" si="29"/>
        <v>#N/A</v>
      </c>
      <c r="AW163" s="8">
        <f t="shared" si="22"/>
        <v>0</v>
      </c>
      <c r="AX163" s="8">
        <f t="shared" si="23"/>
        <v>1</v>
      </c>
      <c r="AY163" s="6">
        <f>IF(OR(AND(SUM(AW159:AW163)&gt;=4,AW163=1),AND(SUM(AX159:AX163)&gt;=4,AX163=1)),AG163,NA())</f>
        <v>27.975000000000001</v>
      </c>
      <c r="AZ163" s="6" t="str">
        <f t="shared" si="24"/>
        <v>Lower</v>
      </c>
      <c r="BA163" s="6" t="e">
        <f t="shared" si="31"/>
        <v>#N/A</v>
      </c>
      <c r="BB163" s="6">
        <f t="shared" si="25"/>
        <v>6.6828640776698714E-2</v>
      </c>
      <c r="BC163" s="6">
        <f t="shared" si="26"/>
        <v>4.4552427184465809E-2</v>
      </c>
      <c r="BD163" s="6">
        <f t="shared" si="27"/>
        <v>2.2276213592232905E-2</v>
      </c>
      <c r="BE163" s="6" t="e">
        <f t="shared" si="16"/>
        <v>#N/A</v>
      </c>
    </row>
    <row r="164" spans="30:57" x14ac:dyDescent="0.25">
      <c r="AD164" s="7">
        <v>105</v>
      </c>
      <c r="AE164" s="7">
        <f>M56</f>
        <v>0</v>
      </c>
      <c r="AF164" s="4" t="str">
        <f t="shared" si="17"/>
        <v/>
      </c>
      <c r="AG164" s="4" t="e">
        <f t="shared" si="18"/>
        <v>#N/A</v>
      </c>
      <c r="AH164" s="4" t="str">
        <f t="shared" si="28"/>
        <v/>
      </c>
      <c r="AI164" s="4">
        <f>$Q$8</f>
        <v>28.022880327358731</v>
      </c>
      <c r="AJ164" s="4">
        <f>$Q$9</f>
        <v>28.041001039332841</v>
      </c>
      <c r="AK164" s="4">
        <f>$R$8</f>
        <v>27.986638903410512</v>
      </c>
      <c r="AL164" s="4">
        <f>$R$9</f>
        <v>27.968518191436402</v>
      </c>
      <c r="AM164" s="4">
        <f>$G$8</f>
        <v>28.004759615384621</v>
      </c>
      <c r="AN164" s="4">
        <f>$E$46</f>
        <v>28</v>
      </c>
      <c r="AO164" s="4">
        <f>SPC!$G$9</f>
        <v>28.05912175130695</v>
      </c>
      <c r="AP164" s="4">
        <f>SPC!$G$10</f>
        <v>27.950397479462293</v>
      </c>
      <c r="AQ164" s="5">
        <f>SPC!$G$47</f>
        <v>28.1</v>
      </c>
      <c r="AR164" s="6">
        <f>SPC!$E$47</f>
        <v>27.9</v>
      </c>
      <c r="AS164" s="6" t="e">
        <f t="shared" si="19"/>
        <v>#N/A</v>
      </c>
      <c r="AT164" s="8" t="e">
        <f t="shared" si="20"/>
        <v>#N/A</v>
      </c>
      <c r="AU164" s="8" t="e">
        <f t="shared" si="21"/>
        <v>#N/A</v>
      </c>
      <c r="AV164" s="6" t="e">
        <f t="shared" si="29"/>
        <v>#N/A</v>
      </c>
      <c r="AW164" s="8" t="e">
        <f t="shared" si="22"/>
        <v>#N/A</v>
      </c>
      <c r="AX164" s="8" t="e">
        <f t="shared" si="23"/>
        <v>#N/A</v>
      </c>
      <c r="AY164" s="6" t="e">
        <f t="shared" ref="AY164:AY227" si="32">IF(OR(AND(SUM(AW160:AW164)&gt;=4,AW164=1),AND(SUM(AX160:AX164)&gt;=4,AX164=1)),AG164,NA())</f>
        <v>#N/A</v>
      </c>
      <c r="AZ164" s="6" t="e">
        <f t="shared" si="24"/>
        <v>#N/A</v>
      </c>
      <c r="BA164" s="6" t="e">
        <f t="shared" si="31"/>
        <v>#N/A</v>
      </c>
      <c r="BB164" s="6">
        <f t="shared" si="25"/>
        <v>6.6828640776698714E-2</v>
      </c>
      <c r="BC164" s="6">
        <f t="shared" si="26"/>
        <v>4.4552427184465809E-2</v>
      </c>
      <c r="BD164" s="6">
        <f t="shared" si="27"/>
        <v>2.2276213592232905E-2</v>
      </c>
      <c r="BE164" s="6" t="e">
        <f>IF(AND(AH164&lt;&gt;"",AH164&gt;BB164),AH164,NA())</f>
        <v>#N/A</v>
      </c>
    </row>
    <row r="165" spans="30:57" x14ac:dyDescent="0.25">
      <c r="AD165" s="7">
        <v>106</v>
      </c>
      <c r="AE165" s="7">
        <f>M57</f>
        <v>0</v>
      </c>
      <c r="AF165" s="4" t="str">
        <f t="shared" si="17"/>
        <v/>
      </c>
      <c r="AG165" s="4" t="e">
        <f t="shared" si="18"/>
        <v>#N/A</v>
      </c>
      <c r="AH165" s="4" t="str">
        <f t="shared" si="28"/>
        <v/>
      </c>
      <c r="AI165" s="4">
        <f>$Q$8</f>
        <v>28.022880327358731</v>
      </c>
      <c r="AJ165" s="4">
        <f>$Q$9</f>
        <v>28.041001039332841</v>
      </c>
      <c r="AK165" s="4">
        <f>$R$8</f>
        <v>27.986638903410512</v>
      </c>
      <c r="AL165" s="4">
        <f>$R$9</f>
        <v>27.968518191436402</v>
      </c>
      <c r="AM165" s="4">
        <f>$G$8</f>
        <v>28.004759615384621</v>
      </c>
      <c r="AN165" s="4">
        <f>$E$46</f>
        <v>28</v>
      </c>
      <c r="AO165" s="4">
        <f>SPC!$G$9</f>
        <v>28.05912175130695</v>
      </c>
      <c r="AP165" s="4">
        <f>SPC!$G$10</f>
        <v>27.950397479462293</v>
      </c>
      <c r="AQ165" s="5">
        <f>SPC!$G$47</f>
        <v>28.1</v>
      </c>
      <c r="AR165" s="6">
        <f>SPC!$E$47</f>
        <v>27.9</v>
      </c>
      <c r="AS165" s="6" t="e">
        <f t="shared" si="19"/>
        <v>#N/A</v>
      </c>
      <c r="AT165" s="8" t="e">
        <f t="shared" si="20"/>
        <v>#N/A</v>
      </c>
      <c r="AU165" s="8" t="e">
        <f t="shared" si="21"/>
        <v>#N/A</v>
      </c>
      <c r="AV165" s="6" t="e">
        <f t="shared" si="29"/>
        <v>#N/A</v>
      </c>
      <c r="AW165" s="8" t="e">
        <f t="shared" si="22"/>
        <v>#N/A</v>
      </c>
      <c r="AX165" s="8" t="e">
        <f t="shared" si="23"/>
        <v>#N/A</v>
      </c>
      <c r="AY165" s="6" t="e">
        <f t="shared" si="32"/>
        <v>#N/A</v>
      </c>
      <c r="AZ165" s="6" t="e">
        <f t="shared" si="24"/>
        <v>#N/A</v>
      </c>
      <c r="BA165" s="6" t="e">
        <f t="shared" si="31"/>
        <v>#N/A</v>
      </c>
      <c r="BB165" s="6">
        <f t="shared" si="25"/>
        <v>6.6828640776698714E-2</v>
      </c>
      <c r="BC165" s="6">
        <f t="shared" si="26"/>
        <v>4.4552427184465809E-2</v>
      </c>
      <c r="BD165" s="6">
        <f t="shared" si="27"/>
        <v>2.2276213592232905E-2</v>
      </c>
      <c r="BE165" s="6" t="e">
        <f t="shared" ref="BE165:BE228" si="33">IF(AND(AH165&lt;&gt;"",AH165&gt;BB165),AH165,NA())</f>
        <v>#N/A</v>
      </c>
    </row>
    <row r="166" spans="30:57" x14ac:dyDescent="0.25">
      <c r="AD166" s="7">
        <v>107</v>
      </c>
      <c r="AE166" s="7">
        <f>M58</f>
        <v>0</v>
      </c>
      <c r="AF166" s="4" t="str">
        <f t="shared" si="17"/>
        <v/>
      </c>
      <c r="AG166" s="4" t="e">
        <f t="shared" si="18"/>
        <v>#N/A</v>
      </c>
      <c r="AH166" s="4" t="str">
        <f t="shared" si="28"/>
        <v/>
      </c>
      <c r="AI166" s="4">
        <f>$Q$8</f>
        <v>28.022880327358731</v>
      </c>
      <c r="AJ166" s="4">
        <f>$Q$9</f>
        <v>28.041001039332841</v>
      </c>
      <c r="AK166" s="4">
        <f>$R$8</f>
        <v>27.986638903410512</v>
      </c>
      <c r="AL166" s="4">
        <f>$R$9</f>
        <v>27.968518191436402</v>
      </c>
      <c r="AM166" s="4">
        <f>$G$8</f>
        <v>28.004759615384621</v>
      </c>
      <c r="AN166" s="4">
        <f>$E$46</f>
        <v>28</v>
      </c>
      <c r="AO166" s="4">
        <f>SPC!$G$9</f>
        <v>28.05912175130695</v>
      </c>
      <c r="AP166" s="4">
        <f>SPC!$G$10</f>
        <v>27.950397479462293</v>
      </c>
      <c r="AQ166" s="5">
        <f>SPC!$G$47</f>
        <v>28.1</v>
      </c>
      <c r="AR166" s="6">
        <f>SPC!$E$47</f>
        <v>27.9</v>
      </c>
      <c r="AS166" s="6" t="e">
        <f t="shared" si="19"/>
        <v>#N/A</v>
      </c>
      <c r="AT166" s="8" t="e">
        <f t="shared" si="20"/>
        <v>#N/A</v>
      </c>
      <c r="AU166" s="8" t="e">
        <f t="shared" si="21"/>
        <v>#N/A</v>
      </c>
      <c r="AV166" s="6" t="e">
        <f t="shared" si="29"/>
        <v>#N/A</v>
      </c>
      <c r="AW166" s="8" t="e">
        <f t="shared" si="22"/>
        <v>#N/A</v>
      </c>
      <c r="AX166" s="8" t="e">
        <f t="shared" si="23"/>
        <v>#N/A</v>
      </c>
      <c r="AY166" s="6" t="e">
        <f t="shared" si="32"/>
        <v>#N/A</v>
      </c>
      <c r="AZ166" s="6" t="e">
        <f t="shared" si="24"/>
        <v>#N/A</v>
      </c>
      <c r="BA166" s="6" t="e">
        <f t="shared" si="31"/>
        <v>#N/A</v>
      </c>
      <c r="BB166" s="6">
        <f t="shared" si="25"/>
        <v>6.6828640776698714E-2</v>
      </c>
      <c r="BC166" s="6">
        <f t="shared" si="26"/>
        <v>4.4552427184465809E-2</v>
      </c>
      <c r="BD166" s="6">
        <f t="shared" si="27"/>
        <v>2.2276213592232905E-2</v>
      </c>
      <c r="BE166" s="6" t="e">
        <f t="shared" si="33"/>
        <v>#N/A</v>
      </c>
    </row>
    <row r="167" spans="30:57" x14ac:dyDescent="0.25">
      <c r="AD167" s="7">
        <v>108</v>
      </c>
      <c r="AE167" s="7">
        <f>M59</f>
        <v>0</v>
      </c>
      <c r="AF167" s="4" t="str">
        <f t="shared" si="17"/>
        <v/>
      </c>
      <c r="AG167" s="4" t="e">
        <f t="shared" si="18"/>
        <v>#N/A</v>
      </c>
      <c r="AH167" s="4" t="str">
        <f t="shared" si="28"/>
        <v/>
      </c>
      <c r="AI167" s="4">
        <f>$Q$8</f>
        <v>28.022880327358731</v>
      </c>
      <c r="AJ167" s="4">
        <f>$Q$9</f>
        <v>28.041001039332841</v>
      </c>
      <c r="AK167" s="4">
        <f>$R$8</f>
        <v>27.986638903410512</v>
      </c>
      <c r="AL167" s="4">
        <f>$R$9</f>
        <v>27.968518191436402</v>
      </c>
      <c r="AM167" s="4">
        <f>$G$8</f>
        <v>28.004759615384621</v>
      </c>
      <c r="AN167" s="4">
        <f>$E$46</f>
        <v>28</v>
      </c>
      <c r="AO167" s="4">
        <f>SPC!$G$9</f>
        <v>28.05912175130695</v>
      </c>
      <c r="AP167" s="4">
        <f>SPC!$G$10</f>
        <v>27.950397479462293</v>
      </c>
      <c r="AQ167" s="5">
        <f>SPC!$G$47</f>
        <v>28.1</v>
      </c>
      <c r="AR167" s="6">
        <f>SPC!$E$47</f>
        <v>27.9</v>
      </c>
      <c r="AS167" s="6" t="e">
        <f t="shared" si="19"/>
        <v>#N/A</v>
      </c>
      <c r="AT167" s="8" t="e">
        <f t="shared" si="20"/>
        <v>#N/A</v>
      </c>
      <c r="AU167" s="8" t="e">
        <f t="shared" si="21"/>
        <v>#N/A</v>
      </c>
      <c r="AV167" s="6" t="e">
        <f t="shared" si="29"/>
        <v>#N/A</v>
      </c>
      <c r="AW167" s="8" t="e">
        <f t="shared" si="22"/>
        <v>#N/A</v>
      </c>
      <c r="AX167" s="8" t="e">
        <f t="shared" si="23"/>
        <v>#N/A</v>
      </c>
      <c r="AY167" s="6" t="e">
        <f t="shared" si="32"/>
        <v>#N/A</v>
      </c>
      <c r="AZ167" s="6" t="e">
        <f t="shared" si="24"/>
        <v>#N/A</v>
      </c>
      <c r="BA167" s="6" t="e">
        <f t="shared" si="31"/>
        <v>#N/A</v>
      </c>
      <c r="BB167" s="6">
        <f t="shared" si="25"/>
        <v>6.6828640776698714E-2</v>
      </c>
      <c r="BC167" s="6">
        <f t="shared" si="26"/>
        <v>4.4552427184465809E-2</v>
      </c>
      <c r="BD167" s="6">
        <f t="shared" si="27"/>
        <v>2.2276213592232905E-2</v>
      </c>
      <c r="BE167" s="6" t="e">
        <f t="shared" si="33"/>
        <v>#N/A</v>
      </c>
    </row>
    <row r="168" spans="30:57" x14ac:dyDescent="0.25">
      <c r="AD168" s="7">
        <v>109</v>
      </c>
      <c r="AE168" s="7">
        <f>M60</f>
        <v>0</v>
      </c>
      <c r="AF168" s="4" t="str">
        <f t="shared" si="17"/>
        <v/>
      </c>
      <c r="AG168" s="4" t="e">
        <f t="shared" si="18"/>
        <v>#N/A</v>
      </c>
      <c r="AH168" s="4" t="str">
        <f t="shared" si="28"/>
        <v/>
      </c>
      <c r="AI168" s="4">
        <f>$Q$8</f>
        <v>28.022880327358731</v>
      </c>
      <c r="AJ168" s="4">
        <f>$Q$9</f>
        <v>28.041001039332841</v>
      </c>
      <c r="AK168" s="4">
        <f>$R$8</f>
        <v>27.986638903410512</v>
      </c>
      <c r="AL168" s="4">
        <f>$R$9</f>
        <v>27.968518191436402</v>
      </c>
      <c r="AM168" s="4">
        <f>$G$8</f>
        <v>28.004759615384621</v>
      </c>
      <c r="AN168" s="4">
        <f>$E$46</f>
        <v>28</v>
      </c>
      <c r="AO168" s="4">
        <f>SPC!$G$9</f>
        <v>28.05912175130695</v>
      </c>
      <c r="AP168" s="4">
        <f>SPC!$G$10</f>
        <v>27.950397479462293</v>
      </c>
      <c r="AQ168" s="5">
        <f>SPC!$G$47</f>
        <v>28.1</v>
      </c>
      <c r="AR168" s="6">
        <f>SPC!$E$47</f>
        <v>27.9</v>
      </c>
      <c r="AS168" s="6" t="e">
        <f t="shared" si="19"/>
        <v>#N/A</v>
      </c>
      <c r="AT168" s="8" t="e">
        <f t="shared" si="20"/>
        <v>#N/A</v>
      </c>
      <c r="AU168" s="8" t="e">
        <f t="shared" si="21"/>
        <v>#N/A</v>
      </c>
      <c r="AV168" s="6" t="e">
        <f t="shared" si="29"/>
        <v>#N/A</v>
      </c>
      <c r="AW168" s="8" t="e">
        <f t="shared" si="22"/>
        <v>#N/A</v>
      </c>
      <c r="AX168" s="8" t="e">
        <f t="shared" si="23"/>
        <v>#N/A</v>
      </c>
      <c r="AY168" s="6" t="e">
        <f t="shared" si="32"/>
        <v>#N/A</v>
      </c>
      <c r="AZ168" s="6" t="e">
        <f t="shared" si="24"/>
        <v>#N/A</v>
      </c>
      <c r="BA168" s="6" t="e">
        <f t="shared" si="31"/>
        <v>#N/A</v>
      </c>
      <c r="BB168" s="6">
        <f t="shared" si="25"/>
        <v>6.6828640776698714E-2</v>
      </c>
      <c r="BC168" s="6">
        <f t="shared" si="26"/>
        <v>4.4552427184465809E-2</v>
      </c>
      <c r="BD168" s="6">
        <f t="shared" si="27"/>
        <v>2.2276213592232905E-2</v>
      </c>
      <c r="BE168" s="6" t="e">
        <f t="shared" si="33"/>
        <v>#N/A</v>
      </c>
    </row>
    <row r="169" spans="30:57" x14ac:dyDescent="0.25">
      <c r="AD169" s="7">
        <v>110</v>
      </c>
      <c r="AE169" s="7">
        <f>M61</f>
        <v>0</v>
      </c>
      <c r="AF169" s="4" t="str">
        <f t="shared" si="17"/>
        <v/>
      </c>
      <c r="AG169" s="4" t="e">
        <f t="shared" si="18"/>
        <v>#N/A</v>
      </c>
      <c r="AH169" s="4" t="str">
        <f t="shared" si="28"/>
        <v/>
      </c>
      <c r="AI169" s="4">
        <f>$Q$8</f>
        <v>28.022880327358731</v>
      </c>
      <c r="AJ169" s="4">
        <f>$Q$9</f>
        <v>28.041001039332841</v>
      </c>
      <c r="AK169" s="4">
        <f>$R$8</f>
        <v>27.986638903410512</v>
      </c>
      <c r="AL169" s="4">
        <f>$R$9</f>
        <v>27.968518191436402</v>
      </c>
      <c r="AM169" s="4">
        <f>$G$8</f>
        <v>28.004759615384621</v>
      </c>
      <c r="AN169" s="4">
        <f>$E$46</f>
        <v>28</v>
      </c>
      <c r="AO169" s="4">
        <f>SPC!$G$9</f>
        <v>28.05912175130695</v>
      </c>
      <c r="AP169" s="4">
        <f>SPC!$G$10</f>
        <v>27.950397479462293</v>
      </c>
      <c r="AQ169" s="5">
        <f>SPC!$G$47</f>
        <v>28.1</v>
      </c>
      <c r="AR169" s="6">
        <f>SPC!$E$47</f>
        <v>27.9</v>
      </c>
      <c r="AS169" s="6" t="e">
        <f t="shared" si="19"/>
        <v>#N/A</v>
      </c>
      <c r="AT169" s="8" t="e">
        <f t="shared" si="20"/>
        <v>#N/A</v>
      </c>
      <c r="AU169" s="8" t="e">
        <f t="shared" si="21"/>
        <v>#N/A</v>
      </c>
      <c r="AV169" s="6" t="e">
        <f t="shared" si="29"/>
        <v>#N/A</v>
      </c>
      <c r="AW169" s="8" t="e">
        <f t="shared" si="22"/>
        <v>#N/A</v>
      </c>
      <c r="AX169" s="8" t="e">
        <f t="shared" si="23"/>
        <v>#N/A</v>
      </c>
      <c r="AY169" s="6" t="e">
        <f t="shared" si="32"/>
        <v>#N/A</v>
      </c>
      <c r="AZ169" s="6" t="e">
        <f t="shared" si="24"/>
        <v>#N/A</v>
      </c>
      <c r="BA169" s="6" t="e">
        <f t="shared" si="31"/>
        <v>#N/A</v>
      </c>
      <c r="BB169" s="6">
        <f t="shared" si="25"/>
        <v>6.6828640776698714E-2</v>
      </c>
      <c r="BC169" s="6">
        <f t="shared" si="26"/>
        <v>4.4552427184465809E-2</v>
      </c>
      <c r="BD169" s="6">
        <f t="shared" si="27"/>
        <v>2.2276213592232905E-2</v>
      </c>
      <c r="BE169" s="6" t="e">
        <f t="shared" si="33"/>
        <v>#N/A</v>
      </c>
    </row>
    <row r="170" spans="30:57" x14ac:dyDescent="0.25">
      <c r="AD170" s="7">
        <v>111</v>
      </c>
      <c r="AE170" s="7">
        <f>M62</f>
        <v>0</v>
      </c>
      <c r="AF170" s="4" t="str">
        <f t="shared" si="17"/>
        <v/>
      </c>
      <c r="AG170" s="4" t="e">
        <f t="shared" si="18"/>
        <v>#N/A</v>
      </c>
      <c r="AH170" s="4" t="str">
        <f t="shared" si="28"/>
        <v/>
      </c>
      <c r="AI170" s="4">
        <f>$Q$8</f>
        <v>28.022880327358731</v>
      </c>
      <c r="AJ170" s="4">
        <f>$Q$9</f>
        <v>28.041001039332841</v>
      </c>
      <c r="AK170" s="4">
        <f>$R$8</f>
        <v>27.986638903410512</v>
      </c>
      <c r="AL170" s="4">
        <f>$R$9</f>
        <v>27.968518191436402</v>
      </c>
      <c r="AM170" s="4">
        <f>$G$8</f>
        <v>28.004759615384621</v>
      </c>
      <c r="AN170" s="4">
        <f>$E$46</f>
        <v>28</v>
      </c>
      <c r="AO170" s="4">
        <f>SPC!$G$9</f>
        <v>28.05912175130695</v>
      </c>
      <c r="AP170" s="4">
        <f>SPC!$G$10</f>
        <v>27.950397479462293</v>
      </c>
      <c r="AQ170" s="5">
        <f>SPC!$G$47</f>
        <v>28.1</v>
      </c>
      <c r="AR170" s="6">
        <f>SPC!$E$47</f>
        <v>27.9</v>
      </c>
      <c r="AS170" s="6" t="e">
        <f t="shared" si="19"/>
        <v>#N/A</v>
      </c>
      <c r="AT170" s="8" t="e">
        <f t="shared" si="20"/>
        <v>#N/A</v>
      </c>
      <c r="AU170" s="8" t="e">
        <f t="shared" si="21"/>
        <v>#N/A</v>
      </c>
      <c r="AV170" s="6" t="e">
        <f t="shared" si="29"/>
        <v>#N/A</v>
      </c>
      <c r="AW170" s="8" t="e">
        <f t="shared" si="22"/>
        <v>#N/A</v>
      </c>
      <c r="AX170" s="8" t="e">
        <f t="shared" si="23"/>
        <v>#N/A</v>
      </c>
      <c r="AY170" s="6" t="e">
        <f t="shared" si="32"/>
        <v>#N/A</v>
      </c>
      <c r="AZ170" s="6" t="e">
        <f t="shared" si="24"/>
        <v>#N/A</v>
      </c>
      <c r="BA170" s="6" t="e">
        <f t="shared" si="31"/>
        <v>#N/A</v>
      </c>
      <c r="BB170" s="6">
        <f t="shared" si="25"/>
        <v>6.6828640776698714E-2</v>
      </c>
      <c r="BC170" s="6">
        <f t="shared" si="26"/>
        <v>4.4552427184465809E-2</v>
      </c>
      <c r="BD170" s="6">
        <f t="shared" si="27"/>
        <v>2.2276213592232905E-2</v>
      </c>
      <c r="BE170" s="6" t="e">
        <f t="shared" si="33"/>
        <v>#N/A</v>
      </c>
    </row>
    <row r="171" spans="30:57" x14ac:dyDescent="0.25">
      <c r="AD171" s="7">
        <v>112</v>
      </c>
      <c r="AE171" s="7">
        <f>M63</f>
        <v>0</v>
      </c>
      <c r="AF171" s="4" t="str">
        <f t="shared" si="17"/>
        <v/>
      </c>
      <c r="AG171" s="4" t="e">
        <f t="shared" si="18"/>
        <v>#N/A</v>
      </c>
      <c r="AH171" s="4" t="str">
        <f t="shared" si="28"/>
        <v/>
      </c>
      <c r="AI171" s="4">
        <f>$Q$8</f>
        <v>28.022880327358731</v>
      </c>
      <c r="AJ171" s="4">
        <f>$Q$9</f>
        <v>28.041001039332841</v>
      </c>
      <c r="AK171" s="4">
        <f>$R$8</f>
        <v>27.986638903410512</v>
      </c>
      <c r="AL171" s="4">
        <f>$R$9</f>
        <v>27.968518191436402</v>
      </c>
      <c r="AM171" s="4">
        <f>$G$8</f>
        <v>28.004759615384621</v>
      </c>
      <c r="AN171" s="4">
        <f>$E$46</f>
        <v>28</v>
      </c>
      <c r="AO171" s="4">
        <f>SPC!$G$9</f>
        <v>28.05912175130695</v>
      </c>
      <c r="AP171" s="4">
        <f>SPC!$G$10</f>
        <v>27.950397479462293</v>
      </c>
      <c r="AQ171" s="5">
        <f>SPC!$G$47</f>
        <v>28.1</v>
      </c>
      <c r="AR171" s="6">
        <f>SPC!$E$47</f>
        <v>27.9</v>
      </c>
      <c r="AS171" s="6" t="e">
        <f t="shared" si="19"/>
        <v>#N/A</v>
      </c>
      <c r="AT171" s="8" t="e">
        <f t="shared" si="20"/>
        <v>#N/A</v>
      </c>
      <c r="AU171" s="8" t="e">
        <f t="shared" si="21"/>
        <v>#N/A</v>
      </c>
      <c r="AV171" s="6" t="e">
        <f t="shared" si="29"/>
        <v>#N/A</v>
      </c>
      <c r="AW171" s="8" t="e">
        <f t="shared" si="22"/>
        <v>#N/A</v>
      </c>
      <c r="AX171" s="8" t="e">
        <f t="shared" si="23"/>
        <v>#N/A</v>
      </c>
      <c r="AY171" s="6" t="e">
        <f t="shared" si="32"/>
        <v>#N/A</v>
      </c>
      <c r="AZ171" s="6" t="e">
        <f t="shared" si="24"/>
        <v>#N/A</v>
      </c>
      <c r="BA171" s="6" t="e">
        <f t="shared" si="31"/>
        <v>#N/A</v>
      </c>
      <c r="BB171" s="6">
        <f t="shared" si="25"/>
        <v>6.6828640776698714E-2</v>
      </c>
      <c r="BC171" s="6">
        <f t="shared" si="26"/>
        <v>4.4552427184465809E-2</v>
      </c>
      <c r="BD171" s="6">
        <f t="shared" si="27"/>
        <v>2.2276213592232905E-2</v>
      </c>
      <c r="BE171" s="6" t="e">
        <f t="shared" si="33"/>
        <v>#N/A</v>
      </c>
    </row>
    <row r="172" spans="30:57" x14ac:dyDescent="0.25">
      <c r="AD172" s="7">
        <v>113</v>
      </c>
      <c r="AE172" s="7">
        <f>M64</f>
        <v>0</v>
      </c>
      <c r="AF172" s="4" t="str">
        <f t="shared" si="17"/>
        <v/>
      </c>
      <c r="AG172" s="4" t="e">
        <f t="shared" si="18"/>
        <v>#N/A</v>
      </c>
      <c r="AH172" s="4" t="str">
        <f t="shared" si="28"/>
        <v/>
      </c>
      <c r="AI172" s="4">
        <f>$Q$8</f>
        <v>28.022880327358731</v>
      </c>
      <c r="AJ172" s="4">
        <f>$Q$9</f>
        <v>28.041001039332841</v>
      </c>
      <c r="AK172" s="4">
        <f>$R$8</f>
        <v>27.986638903410512</v>
      </c>
      <c r="AL172" s="4">
        <f>$R$9</f>
        <v>27.968518191436402</v>
      </c>
      <c r="AM172" s="4">
        <f>$G$8</f>
        <v>28.004759615384621</v>
      </c>
      <c r="AN172" s="4">
        <f>$E$46</f>
        <v>28</v>
      </c>
      <c r="AO172" s="4">
        <f>SPC!$G$9</f>
        <v>28.05912175130695</v>
      </c>
      <c r="AP172" s="4">
        <f>SPC!$G$10</f>
        <v>27.950397479462293</v>
      </c>
      <c r="AQ172" s="5">
        <f>SPC!$G$47</f>
        <v>28.1</v>
      </c>
      <c r="AR172" s="6">
        <f>SPC!$E$47</f>
        <v>27.9</v>
      </c>
      <c r="AS172" s="6" t="e">
        <f t="shared" si="19"/>
        <v>#N/A</v>
      </c>
      <c r="AT172" s="8" t="e">
        <f t="shared" si="20"/>
        <v>#N/A</v>
      </c>
      <c r="AU172" s="8" t="e">
        <f t="shared" si="21"/>
        <v>#N/A</v>
      </c>
      <c r="AV172" s="6" t="e">
        <f t="shared" si="29"/>
        <v>#N/A</v>
      </c>
      <c r="AW172" s="8" t="e">
        <f t="shared" si="22"/>
        <v>#N/A</v>
      </c>
      <c r="AX172" s="8" t="e">
        <f t="shared" si="23"/>
        <v>#N/A</v>
      </c>
      <c r="AY172" s="6" t="e">
        <f t="shared" si="32"/>
        <v>#N/A</v>
      </c>
      <c r="AZ172" s="6" t="e">
        <f t="shared" si="24"/>
        <v>#N/A</v>
      </c>
      <c r="BA172" s="6" t="e">
        <f t="shared" si="31"/>
        <v>#N/A</v>
      </c>
      <c r="BB172" s="6">
        <f t="shared" si="25"/>
        <v>6.6828640776698714E-2</v>
      </c>
      <c r="BC172" s="6">
        <f t="shared" si="26"/>
        <v>4.4552427184465809E-2</v>
      </c>
      <c r="BD172" s="6">
        <f t="shared" si="27"/>
        <v>2.2276213592232905E-2</v>
      </c>
      <c r="BE172" s="6" t="e">
        <f t="shared" si="33"/>
        <v>#N/A</v>
      </c>
    </row>
    <row r="173" spans="30:57" x14ac:dyDescent="0.25">
      <c r="AD173" s="7">
        <v>114</v>
      </c>
      <c r="AE173" s="7">
        <f>M65</f>
        <v>0</v>
      </c>
      <c r="AF173" s="4" t="str">
        <f t="shared" si="17"/>
        <v/>
      </c>
      <c r="AG173" s="4" t="e">
        <f t="shared" si="18"/>
        <v>#N/A</v>
      </c>
      <c r="AH173" s="4" t="str">
        <f t="shared" si="28"/>
        <v/>
      </c>
      <c r="AI173" s="4">
        <f>$Q$8</f>
        <v>28.022880327358731</v>
      </c>
      <c r="AJ173" s="4">
        <f>$Q$9</f>
        <v>28.041001039332841</v>
      </c>
      <c r="AK173" s="4">
        <f>$R$8</f>
        <v>27.986638903410512</v>
      </c>
      <c r="AL173" s="4">
        <f>$R$9</f>
        <v>27.968518191436402</v>
      </c>
      <c r="AM173" s="4">
        <f>$G$8</f>
        <v>28.004759615384621</v>
      </c>
      <c r="AN173" s="4">
        <f>$E$46</f>
        <v>28</v>
      </c>
      <c r="AO173" s="4">
        <f>SPC!$G$9</f>
        <v>28.05912175130695</v>
      </c>
      <c r="AP173" s="4">
        <f>SPC!$G$10</f>
        <v>27.950397479462293</v>
      </c>
      <c r="AQ173" s="5">
        <f>SPC!$G$47</f>
        <v>28.1</v>
      </c>
      <c r="AR173" s="6">
        <f>SPC!$E$47</f>
        <v>27.9</v>
      </c>
      <c r="AS173" s="6" t="e">
        <f t="shared" si="19"/>
        <v>#N/A</v>
      </c>
      <c r="AT173" s="8" t="e">
        <f t="shared" si="20"/>
        <v>#N/A</v>
      </c>
      <c r="AU173" s="8" t="e">
        <f t="shared" si="21"/>
        <v>#N/A</v>
      </c>
      <c r="AV173" s="6" t="e">
        <f t="shared" si="29"/>
        <v>#N/A</v>
      </c>
      <c r="AW173" s="8" t="e">
        <f t="shared" si="22"/>
        <v>#N/A</v>
      </c>
      <c r="AX173" s="8" t="e">
        <f t="shared" si="23"/>
        <v>#N/A</v>
      </c>
      <c r="AY173" s="6" t="e">
        <f t="shared" si="32"/>
        <v>#N/A</v>
      </c>
      <c r="AZ173" s="6" t="e">
        <f t="shared" si="24"/>
        <v>#N/A</v>
      </c>
      <c r="BA173" s="6" t="e">
        <f t="shared" si="31"/>
        <v>#N/A</v>
      </c>
      <c r="BB173" s="6">
        <f t="shared" si="25"/>
        <v>6.6828640776698714E-2</v>
      </c>
      <c r="BC173" s="6">
        <f t="shared" si="26"/>
        <v>4.4552427184465809E-2</v>
      </c>
      <c r="BD173" s="6">
        <f t="shared" si="27"/>
        <v>2.2276213592232905E-2</v>
      </c>
      <c r="BE173" s="6" t="e">
        <f t="shared" si="33"/>
        <v>#N/A</v>
      </c>
    </row>
    <row r="174" spans="30:57" x14ac:dyDescent="0.25">
      <c r="AD174" s="7">
        <v>115</v>
      </c>
      <c r="AE174" s="7">
        <f>M66</f>
        <v>0</v>
      </c>
      <c r="AF174" s="4" t="str">
        <f t="shared" si="17"/>
        <v/>
      </c>
      <c r="AG174" s="4" t="e">
        <f t="shared" si="18"/>
        <v>#N/A</v>
      </c>
      <c r="AH174" s="4" t="str">
        <f t="shared" si="28"/>
        <v/>
      </c>
      <c r="AI174" s="4">
        <f>$Q$8</f>
        <v>28.022880327358731</v>
      </c>
      <c r="AJ174" s="4">
        <f>$Q$9</f>
        <v>28.041001039332841</v>
      </c>
      <c r="AK174" s="4">
        <f>$R$8</f>
        <v>27.986638903410512</v>
      </c>
      <c r="AL174" s="4">
        <f>$R$9</f>
        <v>27.968518191436402</v>
      </c>
      <c r="AM174" s="4">
        <f>$G$8</f>
        <v>28.004759615384621</v>
      </c>
      <c r="AN174" s="4">
        <f>$E$46</f>
        <v>28</v>
      </c>
      <c r="AO174" s="4">
        <f>SPC!$G$9</f>
        <v>28.05912175130695</v>
      </c>
      <c r="AP174" s="4">
        <f>SPC!$G$10</f>
        <v>27.950397479462293</v>
      </c>
      <c r="AQ174" s="5">
        <f>SPC!$G$47</f>
        <v>28.1</v>
      </c>
      <c r="AR174" s="6">
        <f>SPC!$E$47</f>
        <v>27.9</v>
      </c>
      <c r="AS174" s="6" t="e">
        <f t="shared" si="19"/>
        <v>#N/A</v>
      </c>
      <c r="AT174" s="8" t="e">
        <f t="shared" si="20"/>
        <v>#N/A</v>
      </c>
      <c r="AU174" s="8" t="e">
        <f t="shared" si="21"/>
        <v>#N/A</v>
      </c>
      <c r="AV174" s="6" t="e">
        <f t="shared" si="29"/>
        <v>#N/A</v>
      </c>
      <c r="AW174" s="8" t="e">
        <f t="shared" si="22"/>
        <v>#N/A</v>
      </c>
      <c r="AX174" s="8" t="e">
        <f t="shared" si="23"/>
        <v>#N/A</v>
      </c>
      <c r="AY174" s="6" t="e">
        <f t="shared" si="32"/>
        <v>#N/A</v>
      </c>
      <c r="AZ174" s="6" t="e">
        <f t="shared" si="24"/>
        <v>#N/A</v>
      </c>
      <c r="BA174" s="6" t="e">
        <f t="shared" si="31"/>
        <v>#N/A</v>
      </c>
      <c r="BB174" s="6">
        <f t="shared" si="25"/>
        <v>6.6828640776698714E-2</v>
      </c>
      <c r="BC174" s="6">
        <f t="shared" si="26"/>
        <v>4.4552427184465809E-2</v>
      </c>
      <c r="BD174" s="6">
        <f t="shared" si="27"/>
        <v>2.2276213592232905E-2</v>
      </c>
      <c r="BE174" s="6" t="e">
        <f t="shared" si="33"/>
        <v>#N/A</v>
      </c>
    </row>
    <row r="175" spans="30:57" x14ac:dyDescent="0.25">
      <c r="AD175" s="7">
        <v>116</v>
      </c>
      <c r="AE175" s="7">
        <f>M67</f>
        <v>0</v>
      </c>
      <c r="AF175" s="4" t="str">
        <f t="shared" si="17"/>
        <v/>
      </c>
      <c r="AG175" s="4" t="e">
        <f t="shared" si="18"/>
        <v>#N/A</v>
      </c>
      <c r="AH175" s="4" t="str">
        <f t="shared" si="28"/>
        <v/>
      </c>
      <c r="AI175" s="4">
        <f>$Q$8</f>
        <v>28.022880327358731</v>
      </c>
      <c r="AJ175" s="4">
        <f>$Q$9</f>
        <v>28.041001039332841</v>
      </c>
      <c r="AK175" s="4">
        <f>$R$8</f>
        <v>27.986638903410512</v>
      </c>
      <c r="AL175" s="4">
        <f>$R$9</f>
        <v>27.968518191436402</v>
      </c>
      <c r="AM175" s="4">
        <f>$G$8</f>
        <v>28.004759615384621</v>
      </c>
      <c r="AN175" s="4">
        <f>$E$46</f>
        <v>28</v>
      </c>
      <c r="AO175" s="4">
        <f>SPC!$G$9</f>
        <v>28.05912175130695</v>
      </c>
      <c r="AP175" s="4">
        <f>SPC!$G$10</f>
        <v>27.950397479462293</v>
      </c>
      <c r="AQ175" s="5">
        <f>SPC!$G$47</f>
        <v>28.1</v>
      </c>
      <c r="AR175" s="6">
        <f>SPC!$E$47</f>
        <v>27.9</v>
      </c>
      <c r="AS175" s="6" t="e">
        <f t="shared" si="19"/>
        <v>#N/A</v>
      </c>
      <c r="AT175" s="8" t="e">
        <f t="shared" si="20"/>
        <v>#N/A</v>
      </c>
      <c r="AU175" s="8" t="e">
        <f t="shared" si="21"/>
        <v>#N/A</v>
      </c>
      <c r="AV175" s="6" t="e">
        <f t="shared" si="29"/>
        <v>#N/A</v>
      </c>
      <c r="AW175" s="8" t="e">
        <f t="shared" si="22"/>
        <v>#N/A</v>
      </c>
      <c r="AX175" s="8" t="e">
        <f t="shared" si="23"/>
        <v>#N/A</v>
      </c>
      <c r="AY175" s="6" t="e">
        <f t="shared" si="32"/>
        <v>#N/A</v>
      </c>
      <c r="AZ175" s="6" t="e">
        <f t="shared" si="24"/>
        <v>#N/A</v>
      </c>
      <c r="BA175" s="6" t="e">
        <f t="shared" si="31"/>
        <v>#N/A</v>
      </c>
      <c r="BB175" s="6">
        <f t="shared" si="25"/>
        <v>6.6828640776698714E-2</v>
      </c>
      <c r="BC175" s="6">
        <f t="shared" si="26"/>
        <v>4.4552427184465809E-2</v>
      </c>
      <c r="BD175" s="6">
        <f t="shared" si="27"/>
        <v>2.2276213592232905E-2</v>
      </c>
      <c r="BE175" s="6" t="e">
        <f t="shared" si="33"/>
        <v>#N/A</v>
      </c>
    </row>
    <row r="176" spans="30:57" x14ac:dyDescent="0.25">
      <c r="AD176" s="7">
        <v>117</v>
      </c>
      <c r="AE176" s="7">
        <f>M68</f>
        <v>0</v>
      </c>
      <c r="AF176" s="4" t="str">
        <f t="shared" si="17"/>
        <v/>
      </c>
      <c r="AG176" s="4" t="e">
        <f t="shared" si="18"/>
        <v>#N/A</v>
      </c>
      <c r="AH176" s="4" t="str">
        <f t="shared" si="28"/>
        <v/>
      </c>
      <c r="AI176" s="4">
        <f>$Q$8</f>
        <v>28.022880327358731</v>
      </c>
      <c r="AJ176" s="4">
        <f>$Q$9</f>
        <v>28.041001039332841</v>
      </c>
      <c r="AK176" s="4">
        <f>$R$8</f>
        <v>27.986638903410512</v>
      </c>
      <c r="AL176" s="4">
        <f>$R$9</f>
        <v>27.968518191436402</v>
      </c>
      <c r="AM176" s="4">
        <f>$G$8</f>
        <v>28.004759615384621</v>
      </c>
      <c r="AN176" s="4">
        <f>$E$46</f>
        <v>28</v>
      </c>
      <c r="AO176" s="4">
        <f>SPC!$G$9</f>
        <v>28.05912175130695</v>
      </c>
      <c r="AP176" s="4">
        <f>SPC!$G$10</f>
        <v>27.950397479462293</v>
      </c>
      <c r="AQ176" s="5">
        <f>SPC!$G$47</f>
        <v>28.1</v>
      </c>
      <c r="AR176" s="6">
        <f>SPC!$E$47</f>
        <v>27.9</v>
      </c>
      <c r="AS176" s="6" t="e">
        <f t="shared" si="19"/>
        <v>#N/A</v>
      </c>
      <c r="AT176" s="8" t="e">
        <f t="shared" si="20"/>
        <v>#N/A</v>
      </c>
      <c r="AU176" s="8" t="e">
        <f t="shared" si="21"/>
        <v>#N/A</v>
      </c>
      <c r="AV176" s="6" t="e">
        <f t="shared" si="29"/>
        <v>#N/A</v>
      </c>
      <c r="AW176" s="8" t="e">
        <f t="shared" si="22"/>
        <v>#N/A</v>
      </c>
      <c r="AX176" s="8" t="e">
        <f t="shared" si="23"/>
        <v>#N/A</v>
      </c>
      <c r="AY176" s="6" t="e">
        <f t="shared" si="32"/>
        <v>#N/A</v>
      </c>
      <c r="AZ176" s="6" t="e">
        <f t="shared" si="24"/>
        <v>#N/A</v>
      </c>
      <c r="BA176" s="6" t="e">
        <f t="shared" si="31"/>
        <v>#N/A</v>
      </c>
      <c r="BB176" s="6">
        <f t="shared" si="25"/>
        <v>6.6828640776698714E-2</v>
      </c>
      <c r="BC176" s="6">
        <f t="shared" si="26"/>
        <v>4.4552427184465809E-2</v>
      </c>
      <c r="BD176" s="6">
        <f t="shared" si="27"/>
        <v>2.2276213592232905E-2</v>
      </c>
      <c r="BE176" s="6" t="e">
        <f t="shared" si="33"/>
        <v>#N/A</v>
      </c>
    </row>
    <row r="177" spans="30:57" x14ac:dyDescent="0.25">
      <c r="AD177" s="7">
        <v>118</v>
      </c>
      <c r="AE177" s="7">
        <f>M69</f>
        <v>0</v>
      </c>
      <c r="AF177" s="4" t="str">
        <f t="shared" si="17"/>
        <v/>
      </c>
      <c r="AG177" s="4" t="e">
        <f t="shared" si="18"/>
        <v>#N/A</v>
      </c>
      <c r="AH177" s="4" t="str">
        <f t="shared" si="28"/>
        <v/>
      </c>
      <c r="AI177" s="4">
        <f>$Q$8</f>
        <v>28.022880327358731</v>
      </c>
      <c r="AJ177" s="4">
        <f>$Q$9</f>
        <v>28.041001039332841</v>
      </c>
      <c r="AK177" s="4">
        <f>$R$8</f>
        <v>27.986638903410512</v>
      </c>
      <c r="AL177" s="4">
        <f>$R$9</f>
        <v>27.968518191436402</v>
      </c>
      <c r="AM177" s="4">
        <f>$G$8</f>
        <v>28.004759615384621</v>
      </c>
      <c r="AN177" s="4">
        <f>$E$46</f>
        <v>28</v>
      </c>
      <c r="AO177" s="4">
        <f>SPC!$G$9</f>
        <v>28.05912175130695</v>
      </c>
      <c r="AP177" s="4">
        <f>SPC!$G$10</f>
        <v>27.950397479462293</v>
      </c>
      <c r="AQ177" s="5">
        <f>SPC!$G$47</f>
        <v>28.1</v>
      </c>
      <c r="AR177" s="6">
        <f>SPC!$E$47</f>
        <v>27.9</v>
      </c>
      <c r="AS177" s="6" t="e">
        <f t="shared" si="19"/>
        <v>#N/A</v>
      </c>
      <c r="AT177" s="8" t="e">
        <f t="shared" si="20"/>
        <v>#N/A</v>
      </c>
      <c r="AU177" s="8" t="e">
        <f t="shared" si="21"/>
        <v>#N/A</v>
      </c>
      <c r="AV177" s="6" t="e">
        <f t="shared" si="29"/>
        <v>#N/A</v>
      </c>
      <c r="AW177" s="8" t="e">
        <f t="shared" si="22"/>
        <v>#N/A</v>
      </c>
      <c r="AX177" s="8" t="e">
        <f t="shared" si="23"/>
        <v>#N/A</v>
      </c>
      <c r="AY177" s="6" t="e">
        <f t="shared" si="32"/>
        <v>#N/A</v>
      </c>
      <c r="AZ177" s="6" t="e">
        <f t="shared" si="24"/>
        <v>#N/A</v>
      </c>
      <c r="BA177" s="6" t="e">
        <f t="shared" si="31"/>
        <v>#N/A</v>
      </c>
      <c r="BB177" s="6">
        <f t="shared" si="25"/>
        <v>6.6828640776698714E-2</v>
      </c>
      <c r="BC177" s="6">
        <f t="shared" si="26"/>
        <v>4.4552427184465809E-2</v>
      </c>
      <c r="BD177" s="6">
        <f t="shared" si="27"/>
        <v>2.2276213592232905E-2</v>
      </c>
      <c r="BE177" s="6" t="e">
        <f t="shared" si="33"/>
        <v>#N/A</v>
      </c>
    </row>
    <row r="178" spans="30:57" x14ac:dyDescent="0.25">
      <c r="AD178" s="7">
        <v>119</v>
      </c>
      <c r="AE178" s="7">
        <f>M70</f>
        <v>0</v>
      </c>
      <c r="AF178" s="4" t="str">
        <f t="shared" si="17"/>
        <v/>
      </c>
      <c r="AG178" s="4" t="e">
        <f t="shared" si="18"/>
        <v>#N/A</v>
      </c>
      <c r="AH178" s="4" t="str">
        <f t="shared" si="28"/>
        <v/>
      </c>
      <c r="AI178" s="4">
        <f>$Q$8</f>
        <v>28.022880327358731</v>
      </c>
      <c r="AJ178" s="4">
        <f>$Q$9</f>
        <v>28.041001039332841</v>
      </c>
      <c r="AK178" s="4">
        <f>$R$8</f>
        <v>27.986638903410512</v>
      </c>
      <c r="AL178" s="4">
        <f>$R$9</f>
        <v>27.968518191436402</v>
      </c>
      <c r="AM178" s="4">
        <f>$G$8</f>
        <v>28.004759615384621</v>
      </c>
      <c r="AN178" s="4">
        <f>$E$46</f>
        <v>28</v>
      </c>
      <c r="AO178" s="4">
        <f>SPC!$G$9</f>
        <v>28.05912175130695</v>
      </c>
      <c r="AP178" s="4">
        <f>SPC!$G$10</f>
        <v>27.950397479462293</v>
      </c>
      <c r="AQ178" s="5">
        <f>SPC!$G$47</f>
        <v>28.1</v>
      </c>
      <c r="AR178" s="6">
        <f>SPC!$E$47</f>
        <v>27.9</v>
      </c>
      <c r="AS178" s="6" t="e">
        <f t="shared" si="19"/>
        <v>#N/A</v>
      </c>
      <c r="AT178" s="8" t="e">
        <f t="shared" si="20"/>
        <v>#N/A</v>
      </c>
      <c r="AU178" s="8" t="e">
        <f t="shared" si="21"/>
        <v>#N/A</v>
      </c>
      <c r="AV178" s="6" t="e">
        <f t="shared" si="29"/>
        <v>#N/A</v>
      </c>
      <c r="AW178" s="8" t="e">
        <f t="shared" si="22"/>
        <v>#N/A</v>
      </c>
      <c r="AX178" s="8" t="e">
        <f t="shared" si="23"/>
        <v>#N/A</v>
      </c>
      <c r="AY178" s="6" t="e">
        <f t="shared" si="32"/>
        <v>#N/A</v>
      </c>
      <c r="AZ178" s="6" t="e">
        <f t="shared" si="24"/>
        <v>#N/A</v>
      </c>
      <c r="BA178" s="6" t="e">
        <f t="shared" si="31"/>
        <v>#N/A</v>
      </c>
      <c r="BB178" s="6">
        <f t="shared" si="25"/>
        <v>6.6828640776698714E-2</v>
      </c>
      <c r="BC178" s="6">
        <f t="shared" si="26"/>
        <v>4.4552427184465809E-2</v>
      </c>
      <c r="BD178" s="6">
        <f t="shared" si="27"/>
        <v>2.2276213592232905E-2</v>
      </c>
      <c r="BE178" s="6" t="e">
        <f t="shared" si="33"/>
        <v>#N/A</v>
      </c>
    </row>
    <row r="179" spans="30:57" x14ac:dyDescent="0.25">
      <c r="AD179" s="7">
        <v>120</v>
      </c>
      <c r="AE179" s="7">
        <f>M71</f>
        <v>0</v>
      </c>
      <c r="AF179" s="4" t="str">
        <f t="shared" si="17"/>
        <v/>
      </c>
      <c r="AG179" s="4" t="e">
        <f t="shared" si="18"/>
        <v>#N/A</v>
      </c>
      <c r="AH179" s="4" t="str">
        <f t="shared" si="28"/>
        <v/>
      </c>
      <c r="AI179" s="4">
        <f>$Q$8</f>
        <v>28.022880327358731</v>
      </c>
      <c r="AJ179" s="4">
        <f>$Q$9</f>
        <v>28.041001039332841</v>
      </c>
      <c r="AK179" s="4">
        <f>$R$8</f>
        <v>27.986638903410512</v>
      </c>
      <c r="AL179" s="4">
        <f>$R$9</f>
        <v>27.968518191436402</v>
      </c>
      <c r="AM179" s="4">
        <f>$G$8</f>
        <v>28.004759615384621</v>
      </c>
      <c r="AN179" s="4">
        <f>$E$46</f>
        <v>28</v>
      </c>
      <c r="AO179" s="4">
        <f>SPC!$G$9</f>
        <v>28.05912175130695</v>
      </c>
      <c r="AP179" s="4">
        <f>SPC!$G$10</f>
        <v>27.950397479462293</v>
      </c>
      <c r="AQ179" s="5">
        <f>SPC!$G$47</f>
        <v>28.1</v>
      </c>
      <c r="AR179" s="6">
        <f>SPC!$E$47</f>
        <v>27.9</v>
      </c>
      <c r="AS179" s="6" t="e">
        <f t="shared" si="19"/>
        <v>#N/A</v>
      </c>
      <c r="AT179" s="8" t="e">
        <f t="shared" si="20"/>
        <v>#N/A</v>
      </c>
      <c r="AU179" s="8" t="e">
        <f t="shared" si="21"/>
        <v>#N/A</v>
      </c>
      <c r="AV179" s="6" t="e">
        <f t="shared" si="29"/>
        <v>#N/A</v>
      </c>
      <c r="AW179" s="8" t="e">
        <f t="shared" si="22"/>
        <v>#N/A</v>
      </c>
      <c r="AX179" s="8" t="e">
        <f t="shared" si="23"/>
        <v>#N/A</v>
      </c>
      <c r="AY179" s="6" t="e">
        <f t="shared" si="32"/>
        <v>#N/A</v>
      </c>
      <c r="AZ179" s="6" t="e">
        <f t="shared" si="24"/>
        <v>#N/A</v>
      </c>
      <c r="BA179" s="6" t="e">
        <f t="shared" si="31"/>
        <v>#N/A</v>
      </c>
      <c r="BB179" s="6">
        <f t="shared" si="25"/>
        <v>6.6828640776698714E-2</v>
      </c>
      <c r="BC179" s="6">
        <f t="shared" si="26"/>
        <v>4.4552427184465809E-2</v>
      </c>
      <c r="BD179" s="6">
        <f t="shared" si="27"/>
        <v>2.2276213592232905E-2</v>
      </c>
      <c r="BE179" s="6" t="e">
        <f t="shared" si="33"/>
        <v>#N/A</v>
      </c>
    </row>
    <row r="180" spans="30:57" x14ac:dyDescent="0.25">
      <c r="AD180" s="7">
        <v>121</v>
      </c>
      <c r="AE180" s="7">
        <f>M72</f>
        <v>0</v>
      </c>
      <c r="AF180" s="4" t="str">
        <f t="shared" si="17"/>
        <v/>
      </c>
      <c r="AG180" s="4" t="e">
        <f t="shared" si="18"/>
        <v>#N/A</v>
      </c>
      <c r="AH180" s="4" t="str">
        <f t="shared" si="28"/>
        <v/>
      </c>
      <c r="AI180" s="4">
        <f>$Q$8</f>
        <v>28.022880327358731</v>
      </c>
      <c r="AJ180" s="4">
        <f>$Q$9</f>
        <v>28.041001039332841</v>
      </c>
      <c r="AK180" s="4">
        <f>$R$8</f>
        <v>27.986638903410512</v>
      </c>
      <c r="AL180" s="4">
        <f>$R$9</f>
        <v>27.968518191436402</v>
      </c>
      <c r="AM180" s="4">
        <f>$G$8</f>
        <v>28.004759615384621</v>
      </c>
      <c r="AN180" s="4">
        <f>$E$46</f>
        <v>28</v>
      </c>
      <c r="AO180" s="4">
        <f>SPC!$G$9</f>
        <v>28.05912175130695</v>
      </c>
      <c r="AP180" s="4">
        <f>SPC!$G$10</f>
        <v>27.950397479462293</v>
      </c>
      <c r="AQ180" s="5">
        <f>SPC!$G$47</f>
        <v>28.1</v>
      </c>
      <c r="AR180" s="6">
        <f>SPC!$E$47</f>
        <v>27.9</v>
      </c>
      <c r="AS180" s="6" t="e">
        <f t="shared" si="19"/>
        <v>#N/A</v>
      </c>
      <c r="AT180" s="8" t="e">
        <f t="shared" si="20"/>
        <v>#N/A</v>
      </c>
      <c r="AU180" s="8" t="e">
        <f t="shared" si="21"/>
        <v>#N/A</v>
      </c>
      <c r="AV180" s="6" t="e">
        <f t="shared" si="29"/>
        <v>#N/A</v>
      </c>
      <c r="AW180" s="8" t="e">
        <f t="shared" si="22"/>
        <v>#N/A</v>
      </c>
      <c r="AX180" s="8" t="e">
        <f t="shared" si="23"/>
        <v>#N/A</v>
      </c>
      <c r="AY180" s="6" t="e">
        <f t="shared" si="32"/>
        <v>#N/A</v>
      </c>
      <c r="AZ180" s="6" t="e">
        <f t="shared" si="24"/>
        <v>#N/A</v>
      </c>
      <c r="BA180" s="6" t="e">
        <f t="shared" si="31"/>
        <v>#N/A</v>
      </c>
      <c r="BB180" s="6">
        <f t="shared" si="25"/>
        <v>6.6828640776698714E-2</v>
      </c>
      <c r="BC180" s="6">
        <f t="shared" si="26"/>
        <v>4.4552427184465809E-2</v>
      </c>
      <c r="BD180" s="6">
        <f t="shared" si="27"/>
        <v>2.2276213592232905E-2</v>
      </c>
      <c r="BE180" s="6" t="e">
        <f t="shared" si="33"/>
        <v>#N/A</v>
      </c>
    </row>
    <row r="181" spans="30:57" x14ac:dyDescent="0.25">
      <c r="AD181" s="7">
        <v>122</v>
      </c>
      <c r="AE181" s="7">
        <f>M73</f>
        <v>0</v>
      </c>
      <c r="AF181" s="4" t="str">
        <f t="shared" si="17"/>
        <v/>
      </c>
      <c r="AG181" s="4" t="e">
        <f t="shared" si="18"/>
        <v>#N/A</v>
      </c>
      <c r="AH181" s="4" t="str">
        <f t="shared" si="28"/>
        <v/>
      </c>
      <c r="AI181" s="4">
        <f>$Q$8</f>
        <v>28.022880327358731</v>
      </c>
      <c r="AJ181" s="4">
        <f>$Q$9</f>
        <v>28.041001039332841</v>
      </c>
      <c r="AK181" s="4">
        <f>$R$8</f>
        <v>27.986638903410512</v>
      </c>
      <c r="AL181" s="4">
        <f>$R$9</f>
        <v>27.968518191436402</v>
      </c>
      <c r="AM181" s="4">
        <f>$G$8</f>
        <v>28.004759615384621</v>
      </c>
      <c r="AN181" s="4">
        <f>$E$46</f>
        <v>28</v>
      </c>
      <c r="AO181" s="4">
        <f>SPC!$G$9</f>
        <v>28.05912175130695</v>
      </c>
      <c r="AP181" s="4">
        <f>SPC!$G$10</f>
        <v>27.950397479462293</v>
      </c>
      <c r="AQ181" s="5">
        <f>SPC!$G$47</f>
        <v>28.1</v>
      </c>
      <c r="AR181" s="6">
        <f>SPC!$E$47</f>
        <v>27.9</v>
      </c>
      <c r="AS181" s="6" t="e">
        <f t="shared" si="19"/>
        <v>#N/A</v>
      </c>
      <c r="AT181" s="8" t="e">
        <f t="shared" si="20"/>
        <v>#N/A</v>
      </c>
      <c r="AU181" s="8" t="e">
        <f t="shared" si="21"/>
        <v>#N/A</v>
      </c>
      <c r="AV181" s="6" t="e">
        <f t="shared" si="29"/>
        <v>#N/A</v>
      </c>
      <c r="AW181" s="8" t="e">
        <f t="shared" si="22"/>
        <v>#N/A</v>
      </c>
      <c r="AX181" s="8" t="e">
        <f t="shared" si="23"/>
        <v>#N/A</v>
      </c>
      <c r="AY181" s="6" t="e">
        <f t="shared" si="32"/>
        <v>#N/A</v>
      </c>
      <c r="AZ181" s="6" t="e">
        <f t="shared" si="24"/>
        <v>#N/A</v>
      </c>
      <c r="BA181" s="6" t="e">
        <f t="shared" si="31"/>
        <v>#N/A</v>
      </c>
      <c r="BB181" s="6">
        <f t="shared" si="25"/>
        <v>6.6828640776698714E-2</v>
      </c>
      <c r="BC181" s="6">
        <f t="shared" si="26"/>
        <v>4.4552427184465809E-2</v>
      </c>
      <c r="BD181" s="6">
        <f t="shared" si="27"/>
        <v>2.2276213592232905E-2</v>
      </c>
      <c r="BE181" s="6" t="e">
        <f t="shared" si="33"/>
        <v>#N/A</v>
      </c>
    </row>
    <row r="182" spans="30:57" x14ac:dyDescent="0.25">
      <c r="AD182" s="7">
        <v>123</v>
      </c>
      <c r="AE182" s="7">
        <f>M74</f>
        <v>0</v>
      </c>
      <c r="AF182" s="4" t="str">
        <f t="shared" si="17"/>
        <v/>
      </c>
      <c r="AG182" s="4" t="e">
        <f t="shared" si="18"/>
        <v>#N/A</v>
      </c>
      <c r="AH182" s="4" t="str">
        <f t="shared" si="28"/>
        <v/>
      </c>
      <c r="AI182" s="4">
        <f>$Q$8</f>
        <v>28.022880327358731</v>
      </c>
      <c r="AJ182" s="4">
        <f>$Q$9</f>
        <v>28.041001039332841</v>
      </c>
      <c r="AK182" s="4">
        <f>$R$8</f>
        <v>27.986638903410512</v>
      </c>
      <c r="AL182" s="4">
        <f>$R$9</f>
        <v>27.968518191436402</v>
      </c>
      <c r="AM182" s="4">
        <f>$G$8</f>
        <v>28.004759615384621</v>
      </c>
      <c r="AN182" s="4">
        <f>$E$46</f>
        <v>28</v>
      </c>
      <c r="AO182" s="4">
        <f>SPC!$G$9</f>
        <v>28.05912175130695</v>
      </c>
      <c r="AP182" s="4">
        <f>SPC!$G$10</f>
        <v>27.950397479462293</v>
      </c>
      <c r="AQ182" s="5">
        <f>SPC!$G$47</f>
        <v>28.1</v>
      </c>
      <c r="AR182" s="6">
        <f>SPC!$E$47</f>
        <v>27.9</v>
      </c>
      <c r="AS182" s="6" t="e">
        <f t="shared" si="19"/>
        <v>#N/A</v>
      </c>
      <c r="AT182" s="8" t="e">
        <f t="shared" si="20"/>
        <v>#N/A</v>
      </c>
      <c r="AU182" s="8" t="e">
        <f t="shared" si="21"/>
        <v>#N/A</v>
      </c>
      <c r="AV182" s="6" t="e">
        <f t="shared" si="29"/>
        <v>#N/A</v>
      </c>
      <c r="AW182" s="8" t="e">
        <f t="shared" si="22"/>
        <v>#N/A</v>
      </c>
      <c r="AX182" s="8" t="e">
        <f t="shared" si="23"/>
        <v>#N/A</v>
      </c>
      <c r="AY182" s="6" t="e">
        <f t="shared" si="32"/>
        <v>#N/A</v>
      </c>
      <c r="AZ182" s="6" t="e">
        <f t="shared" si="24"/>
        <v>#N/A</v>
      </c>
      <c r="BA182" s="6" t="e">
        <f t="shared" si="31"/>
        <v>#N/A</v>
      </c>
      <c r="BB182" s="6">
        <f t="shared" si="25"/>
        <v>6.6828640776698714E-2</v>
      </c>
      <c r="BC182" s="6">
        <f t="shared" si="26"/>
        <v>4.4552427184465809E-2</v>
      </c>
      <c r="BD182" s="6">
        <f t="shared" si="27"/>
        <v>2.2276213592232905E-2</v>
      </c>
      <c r="BE182" s="6" t="e">
        <f t="shared" si="33"/>
        <v>#N/A</v>
      </c>
    </row>
    <row r="183" spans="30:57" x14ac:dyDescent="0.25">
      <c r="AD183" s="7">
        <v>124</v>
      </c>
      <c r="AE183" s="7">
        <f>M75</f>
        <v>0</v>
      </c>
      <c r="AF183" s="4" t="str">
        <f t="shared" si="17"/>
        <v/>
      </c>
      <c r="AG183" s="4" t="e">
        <f t="shared" si="18"/>
        <v>#N/A</v>
      </c>
      <c r="AH183" s="4" t="str">
        <f t="shared" si="28"/>
        <v/>
      </c>
      <c r="AI183" s="4">
        <f>$Q$8</f>
        <v>28.022880327358731</v>
      </c>
      <c r="AJ183" s="4">
        <f>$Q$9</f>
        <v>28.041001039332841</v>
      </c>
      <c r="AK183" s="4">
        <f>$R$8</f>
        <v>27.986638903410512</v>
      </c>
      <c r="AL183" s="4">
        <f>$R$9</f>
        <v>27.968518191436402</v>
      </c>
      <c r="AM183" s="4">
        <f>$G$8</f>
        <v>28.004759615384621</v>
      </c>
      <c r="AN183" s="4">
        <f>$E$46</f>
        <v>28</v>
      </c>
      <c r="AO183" s="4">
        <f>SPC!$G$9</f>
        <v>28.05912175130695</v>
      </c>
      <c r="AP183" s="4">
        <f>SPC!$G$10</f>
        <v>27.950397479462293</v>
      </c>
      <c r="AQ183" s="5">
        <f>SPC!$G$47</f>
        <v>28.1</v>
      </c>
      <c r="AR183" s="6">
        <f>SPC!$E$47</f>
        <v>27.9</v>
      </c>
      <c r="AS183" s="6" t="e">
        <f t="shared" si="19"/>
        <v>#N/A</v>
      </c>
      <c r="AT183" s="8" t="e">
        <f t="shared" si="20"/>
        <v>#N/A</v>
      </c>
      <c r="AU183" s="8" t="e">
        <f t="shared" si="21"/>
        <v>#N/A</v>
      </c>
      <c r="AV183" s="6" t="e">
        <f t="shared" si="29"/>
        <v>#N/A</v>
      </c>
      <c r="AW183" s="8" t="e">
        <f t="shared" si="22"/>
        <v>#N/A</v>
      </c>
      <c r="AX183" s="8" t="e">
        <f t="shared" si="23"/>
        <v>#N/A</v>
      </c>
      <c r="AY183" s="6" t="e">
        <f t="shared" si="32"/>
        <v>#N/A</v>
      </c>
      <c r="AZ183" s="6" t="e">
        <f t="shared" si="24"/>
        <v>#N/A</v>
      </c>
      <c r="BA183" s="6" t="e">
        <f t="shared" si="31"/>
        <v>#N/A</v>
      </c>
      <c r="BB183" s="6">
        <f t="shared" si="25"/>
        <v>6.6828640776698714E-2</v>
      </c>
      <c r="BC183" s="6">
        <f t="shared" si="26"/>
        <v>4.4552427184465809E-2</v>
      </c>
      <c r="BD183" s="6">
        <f t="shared" si="27"/>
        <v>2.2276213592232905E-2</v>
      </c>
      <c r="BE183" s="6" t="e">
        <f t="shared" si="33"/>
        <v>#N/A</v>
      </c>
    </row>
    <row r="184" spans="30:57" x14ac:dyDescent="0.25">
      <c r="AD184" s="7">
        <v>125</v>
      </c>
      <c r="AE184" s="7">
        <f>M76</f>
        <v>0</v>
      </c>
      <c r="AF184" s="4" t="str">
        <f t="shared" si="17"/>
        <v/>
      </c>
      <c r="AG184" s="4" t="e">
        <f t="shared" si="18"/>
        <v>#N/A</v>
      </c>
      <c r="AH184" s="4" t="str">
        <f t="shared" si="28"/>
        <v/>
      </c>
      <c r="AI184" s="4">
        <f>$Q$8</f>
        <v>28.022880327358731</v>
      </c>
      <c r="AJ184" s="4">
        <f>$Q$9</f>
        <v>28.041001039332841</v>
      </c>
      <c r="AK184" s="4">
        <f>$R$8</f>
        <v>27.986638903410512</v>
      </c>
      <c r="AL184" s="4">
        <f>$R$9</f>
        <v>27.968518191436402</v>
      </c>
      <c r="AM184" s="4">
        <f>$G$8</f>
        <v>28.004759615384621</v>
      </c>
      <c r="AN184" s="4">
        <f>$E$46</f>
        <v>28</v>
      </c>
      <c r="AO184" s="4">
        <f>SPC!$G$9</f>
        <v>28.05912175130695</v>
      </c>
      <c r="AP184" s="4">
        <f>SPC!$G$10</f>
        <v>27.950397479462293</v>
      </c>
      <c r="AQ184" s="5">
        <f>SPC!$G$47</f>
        <v>28.1</v>
      </c>
      <c r="AR184" s="6">
        <f>SPC!$E$47</f>
        <v>27.9</v>
      </c>
      <c r="AS184" s="6" t="e">
        <f t="shared" si="19"/>
        <v>#N/A</v>
      </c>
      <c r="AT184" s="8" t="e">
        <f t="shared" si="20"/>
        <v>#N/A</v>
      </c>
      <c r="AU184" s="8" t="e">
        <f t="shared" si="21"/>
        <v>#N/A</v>
      </c>
      <c r="AV184" s="6" t="e">
        <f t="shared" si="29"/>
        <v>#N/A</v>
      </c>
      <c r="AW184" s="8" t="e">
        <f t="shared" si="22"/>
        <v>#N/A</v>
      </c>
      <c r="AX184" s="8" t="e">
        <f t="shared" si="23"/>
        <v>#N/A</v>
      </c>
      <c r="AY184" s="6" t="e">
        <f t="shared" si="32"/>
        <v>#N/A</v>
      </c>
      <c r="AZ184" s="6" t="e">
        <f t="shared" si="24"/>
        <v>#N/A</v>
      </c>
      <c r="BA184" s="6" t="e">
        <f t="shared" si="31"/>
        <v>#N/A</v>
      </c>
      <c r="BB184" s="6">
        <f t="shared" si="25"/>
        <v>6.6828640776698714E-2</v>
      </c>
      <c r="BC184" s="6">
        <f t="shared" si="26"/>
        <v>4.4552427184465809E-2</v>
      </c>
      <c r="BD184" s="6">
        <f t="shared" si="27"/>
        <v>2.2276213592232905E-2</v>
      </c>
      <c r="BE184" s="6" t="e">
        <f t="shared" si="33"/>
        <v>#N/A</v>
      </c>
    </row>
    <row r="185" spans="30:57" x14ac:dyDescent="0.25">
      <c r="AD185" s="7">
        <v>126</v>
      </c>
      <c r="AE185" s="7">
        <f>O52</f>
        <v>0</v>
      </c>
      <c r="AF185" s="4" t="str">
        <f t="shared" si="17"/>
        <v/>
      </c>
      <c r="AG185" s="4" t="e">
        <f t="shared" si="18"/>
        <v>#N/A</v>
      </c>
      <c r="AH185" s="4" t="str">
        <f t="shared" si="28"/>
        <v/>
      </c>
      <c r="AI185" s="4">
        <f>$Q$8</f>
        <v>28.022880327358731</v>
      </c>
      <c r="AJ185" s="4">
        <f>$Q$9</f>
        <v>28.041001039332841</v>
      </c>
      <c r="AK185" s="4">
        <f>$R$8</f>
        <v>27.986638903410512</v>
      </c>
      <c r="AL185" s="4">
        <f>$R$9</f>
        <v>27.968518191436402</v>
      </c>
      <c r="AM185" s="4">
        <f>$G$8</f>
        <v>28.004759615384621</v>
      </c>
      <c r="AN185" s="4">
        <f>$E$46</f>
        <v>28</v>
      </c>
      <c r="AO185" s="4">
        <f>SPC!$G$9</f>
        <v>28.05912175130695</v>
      </c>
      <c r="AP185" s="4">
        <f>SPC!$G$10</f>
        <v>27.950397479462293</v>
      </c>
      <c r="AQ185" s="5">
        <f>SPC!$G$47</f>
        <v>28.1</v>
      </c>
      <c r="AR185" s="6">
        <f>SPC!$E$47</f>
        <v>27.9</v>
      </c>
      <c r="AS185" s="6" t="e">
        <f t="shared" si="19"/>
        <v>#N/A</v>
      </c>
      <c r="AT185" s="8" t="e">
        <f t="shared" si="20"/>
        <v>#N/A</v>
      </c>
      <c r="AU185" s="8" t="e">
        <f t="shared" si="21"/>
        <v>#N/A</v>
      </c>
      <c r="AV185" s="6" t="e">
        <f t="shared" si="29"/>
        <v>#N/A</v>
      </c>
      <c r="AW185" s="8" t="e">
        <f t="shared" si="22"/>
        <v>#N/A</v>
      </c>
      <c r="AX185" s="8" t="e">
        <f t="shared" si="23"/>
        <v>#N/A</v>
      </c>
      <c r="AY185" s="6" t="e">
        <f t="shared" si="32"/>
        <v>#N/A</v>
      </c>
      <c r="AZ185" s="6" t="e">
        <f t="shared" si="24"/>
        <v>#N/A</v>
      </c>
      <c r="BA185" s="6" t="e">
        <f t="shared" si="31"/>
        <v>#N/A</v>
      </c>
      <c r="BB185" s="6">
        <f t="shared" si="25"/>
        <v>6.6828640776698714E-2</v>
      </c>
      <c r="BC185" s="6">
        <f t="shared" si="26"/>
        <v>4.4552427184465809E-2</v>
      </c>
      <c r="BD185" s="6">
        <f t="shared" si="27"/>
        <v>2.2276213592232905E-2</v>
      </c>
      <c r="BE185" s="6" t="e">
        <f t="shared" si="33"/>
        <v>#N/A</v>
      </c>
    </row>
    <row r="186" spans="30:57" x14ac:dyDescent="0.25">
      <c r="AD186" s="7">
        <v>127</v>
      </c>
      <c r="AE186" s="7">
        <f>O53</f>
        <v>0</v>
      </c>
      <c r="AF186" s="4" t="str">
        <f t="shared" si="17"/>
        <v/>
      </c>
      <c r="AG186" s="4" t="e">
        <f t="shared" si="18"/>
        <v>#N/A</v>
      </c>
      <c r="AH186" s="4" t="str">
        <f t="shared" si="28"/>
        <v/>
      </c>
      <c r="AI186" s="4">
        <f>$Q$8</f>
        <v>28.022880327358731</v>
      </c>
      <c r="AJ186" s="4">
        <f>$Q$9</f>
        <v>28.041001039332841</v>
      </c>
      <c r="AK186" s="4">
        <f>$R$8</f>
        <v>27.986638903410512</v>
      </c>
      <c r="AL186" s="4">
        <f>$R$9</f>
        <v>27.968518191436402</v>
      </c>
      <c r="AM186" s="4">
        <f>$G$8</f>
        <v>28.004759615384621</v>
      </c>
      <c r="AN186" s="4">
        <f>$E$46</f>
        <v>28</v>
      </c>
      <c r="AO186" s="4">
        <f>SPC!$G$9</f>
        <v>28.05912175130695</v>
      </c>
      <c r="AP186" s="4">
        <f>SPC!$G$10</f>
        <v>27.950397479462293</v>
      </c>
      <c r="AQ186" s="5">
        <f>SPC!$G$47</f>
        <v>28.1</v>
      </c>
      <c r="AR186" s="6">
        <f>SPC!$E$47</f>
        <v>27.9</v>
      </c>
      <c r="AS186" s="6" t="e">
        <f t="shared" si="19"/>
        <v>#N/A</v>
      </c>
      <c r="AT186" s="8" t="e">
        <f t="shared" si="20"/>
        <v>#N/A</v>
      </c>
      <c r="AU186" s="8" t="e">
        <f t="shared" si="21"/>
        <v>#N/A</v>
      </c>
      <c r="AV186" s="6" t="e">
        <f t="shared" si="29"/>
        <v>#N/A</v>
      </c>
      <c r="AW186" s="8" t="e">
        <f t="shared" si="22"/>
        <v>#N/A</v>
      </c>
      <c r="AX186" s="8" t="e">
        <f t="shared" si="23"/>
        <v>#N/A</v>
      </c>
      <c r="AY186" s="6" t="e">
        <f t="shared" si="32"/>
        <v>#N/A</v>
      </c>
      <c r="AZ186" s="6" t="e">
        <f t="shared" si="24"/>
        <v>#N/A</v>
      </c>
      <c r="BA186" s="6" t="e">
        <f t="shared" si="31"/>
        <v>#N/A</v>
      </c>
      <c r="BB186" s="6">
        <f t="shared" si="25"/>
        <v>6.6828640776698714E-2</v>
      </c>
      <c r="BC186" s="6">
        <f t="shared" si="26"/>
        <v>4.4552427184465809E-2</v>
      </c>
      <c r="BD186" s="6">
        <f t="shared" si="27"/>
        <v>2.2276213592232905E-2</v>
      </c>
      <c r="BE186" s="6" t="e">
        <f t="shared" si="33"/>
        <v>#N/A</v>
      </c>
    </row>
    <row r="187" spans="30:57" x14ac:dyDescent="0.25">
      <c r="AD187" s="7">
        <v>128</v>
      </c>
      <c r="AE187" s="7">
        <f>O54</f>
        <v>0</v>
      </c>
      <c r="AF187" s="4" t="str">
        <f t="shared" si="17"/>
        <v/>
      </c>
      <c r="AG187" s="4" t="e">
        <f t="shared" si="18"/>
        <v>#N/A</v>
      </c>
      <c r="AH187" s="4" t="str">
        <f t="shared" si="28"/>
        <v/>
      </c>
      <c r="AI187" s="4">
        <f>$Q$8</f>
        <v>28.022880327358731</v>
      </c>
      <c r="AJ187" s="4">
        <f>$Q$9</f>
        <v>28.041001039332841</v>
      </c>
      <c r="AK187" s="4">
        <f>$R$8</f>
        <v>27.986638903410512</v>
      </c>
      <c r="AL187" s="4">
        <f>$R$9</f>
        <v>27.968518191436402</v>
      </c>
      <c r="AM187" s="4">
        <f>$G$8</f>
        <v>28.004759615384621</v>
      </c>
      <c r="AN187" s="4">
        <f>$E$46</f>
        <v>28</v>
      </c>
      <c r="AO187" s="4">
        <f>SPC!$G$9</f>
        <v>28.05912175130695</v>
      </c>
      <c r="AP187" s="4">
        <f>SPC!$G$10</f>
        <v>27.950397479462293</v>
      </c>
      <c r="AQ187" s="5">
        <f>SPC!$G$47</f>
        <v>28.1</v>
      </c>
      <c r="AR187" s="6">
        <f>SPC!$E$47</f>
        <v>27.9</v>
      </c>
      <c r="AS187" s="6" t="e">
        <f t="shared" si="19"/>
        <v>#N/A</v>
      </c>
      <c r="AT187" s="8" t="e">
        <f t="shared" si="20"/>
        <v>#N/A</v>
      </c>
      <c r="AU187" s="8" t="e">
        <f t="shared" si="21"/>
        <v>#N/A</v>
      </c>
      <c r="AV187" s="6" t="e">
        <f t="shared" si="29"/>
        <v>#N/A</v>
      </c>
      <c r="AW187" s="8" t="e">
        <f t="shared" si="22"/>
        <v>#N/A</v>
      </c>
      <c r="AX187" s="8" t="e">
        <f t="shared" si="23"/>
        <v>#N/A</v>
      </c>
      <c r="AY187" s="6" t="e">
        <f t="shared" si="32"/>
        <v>#N/A</v>
      </c>
      <c r="AZ187" s="6" t="e">
        <f t="shared" si="24"/>
        <v>#N/A</v>
      </c>
      <c r="BA187" s="6" t="e">
        <f t="shared" si="31"/>
        <v>#N/A</v>
      </c>
      <c r="BB187" s="6">
        <f t="shared" si="25"/>
        <v>6.6828640776698714E-2</v>
      </c>
      <c r="BC187" s="6">
        <f t="shared" si="26"/>
        <v>4.4552427184465809E-2</v>
      </c>
      <c r="BD187" s="6">
        <f t="shared" si="27"/>
        <v>2.2276213592232905E-2</v>
      </c>
      <c r="BE187" s="6" t="e">
        <f t="shared" si="33"/>
        <v>#N/A</v>
      </c>
    </row>
    <row r="188" spans="30:57" x14ac:dyDescent="0.25">
      <c r="AD188" s="7">
        <v>129</v>
      </c>
      <c r="AE188" s="7">
        <f>O55</f>
        <v>0</v>
      </c>
      <c r="AF188" s="4" t="str">
        <f t="shared" si="17"/>
        <v/>
      </c>
      <c r="AG188" s="4" t="e">
        <f t="shared" si="18"/>
        <v>#N/A</v>
      </c>
      <c r="AH188" s="4" t="str">
        <f t="shared" si="28"/>
        <v/>
      </c>
      <c r="AI188" s="4">
        <f>$Q$8</f>
        <v>28.022880327358731</v>
      </c>
      <c r="AJ188" s="4">
        <f>$Q$9</f>
        <v>28.041001039332841</v>
      </c>
      <c r="AK188" s="4">
        <f>$R$8</f>
        <v>27.986638903410512</v>
      </c>
      <c r="AL188" s="4">
        <f>$R$9</f>
        <v>27.968518191436402</v>
      </c>
      <c r="AM188" s="4">
        <f>$G$8</f>
        <v>28.004759615384621</v>
      </c>
      <c r="AN188" s="4">
        <f>$E$46</f>
        <v>28</v>
      </c>
      <c r="AO188" s="4">
        <f>SPC!$G$9</f>
        <v>28.05912175130695</v>
      </c>
      <c r="AP188" s="4">
        <f>SPC!$G$10</f>
        <v>27.950397479462293</v>
      </c>
      <c r="AQ188" s="5">
        <f>SPC!$G$47</f>
        <v>28.1</v>
      </c>
      <c r="AR188" s="6">
        <f>SPC!$E$47</f>
        <v>27.9</v>
      </c>
      <c r="AS188" s="6" t="e">
        <f t="shared" si="19"/>
        <v>#N/A</v>
      </c>
      <c r="AT188" s="8" t="e">
        <f t="shared" si="20"/>
        <v>#N/A</v>
      </c>
      <c r="AU188" s="8" t="e">
        <f t="shared" si="21"/>
        <v>#N/A</v>
      </c>
      <c r="AV188" s="6" t="e">
        <f t="shared" si="29"/>
        <v>#N/A</v>
      </c>
      <c r="AW188" s="8" t="e">
        <f t="shared" si="22"/>
        <v>#N/A</v>
      </c>
      <c r="AX188" s="8" t="e">
        <f t="shared" si="23"/>
        <v>#N/A</v>
      </c>
      <c r="AY188" s="6" t="e">
        <f t="shared" si="32"/>
        <v>#N/A</v>
      </c>
      <c r="AZ188" s="6" t="e">
        <f t="shared" si="24"/>
        <v>#N/A</v>
      </c>
      <c r="BA188" s="6" t="e">
        <f t="shared" si="31"/>
        <v>#N/A</v>
      </c>
      <c r="BB188" s="6">
        <f t="shared" si="25"/>
        <v>6.6828640776698714E-2</v>
      </c>
      <c r="BC188" s="6">
        <f t="shared" si="26"/>
        <v>4.4552427184465809E-2</v>
      </c>
      <c r="BD188" s="6">
        <f t="shared" si="27"/>
        <v>2.2276213592232905E-2</v>
      </c>
      <c r="BE188" s="6" t="e">
        <f t="shared" si="33"/>
        <v>#N/A</v>
      </c>
    </row>
    <row r="189" spans="30:57" x14ac:dyDescent="0.25">
      <c r="AD189" s="7">
        <v>130</v>
      </c>
      <c r="AE189" s="7">
        <f>O56</f>
        <v>0</v>
      </c>
      <c r="AF189" s="4" t="str">
        <f t="shared" ref="AF189:AF252" si="34">IF(AE189&lt;&gt;0,AE189,"")</f>
        <v/>
      </c>
      <c r="AG189" s="4" t="e">
        <f t="shared" ref="AG189:AG252" si="35">IF(AE189&lt;&gt;0,AE189,NA())</f>
        <v>#N/A</v>
      </c>
      <c r="AH189" s="4" t="str">
        <f t="shared" si="28"/>
        <v/>
      </c>
      <c r="AI189" s="4">
        <f>$Q$8</f>
        <v>28.022880327358731</v>
      </c>
      <c r="AJ189" s="4">
        <f>$Q$9</f>
        <v>28.041001039332841</v>
      </c>
      <c r="AK189" s="4">
        <f>$R$8</f>
        <v>27.986638903410512</v>
      </c>
      <c r="AL189" s="4">
        <f>$R$9</f>
        <v>27.968518191436402</v>
      </c>
      <c r="AM189" s="4">
        <f>$G$8</f>
        <v>28.004759615384621</v>
      </c>
      <c r="AN189" s="4">
        <f>$E$46</f>
        <v>28</v>
      </c>
      <c r="AO189" s="4">
        <f>SPC!$G$9</f>
        <v>28.05912175130695</v>
      </c>
      <c r="AP189" s="4">
        <f>SPC!$G$10</f>
        <v>27.950397479462293</v>
      </c>
      <c r="AQ189" s="5">
        <f>SPC!$G$47</f>
        <v>28.1</v>
      </c>
      <c r="AR189" s="6">
        <f>SPC!$E$47</f>
        <v>27.9</v>
      </c>
      <c r="AS189" s="6" t="e">
        <f t="shared" ref="AS189:AS252" si="36">IF(OR(AG189&gt;AO189,AG189&lt;AP189),AG189,NA())</f>
        <v>#N/A</v>
      </c>
      <c r="AT189" s="8" t="e">
        <f t="shared" ref="AT189:AT252" si="37">IF(OR(AG189&gt;AJ189,AG189&lt;AL189),1,0)</f>
        <v>#N/A</v>
      </c>
      <c r="AU189" s="8" t="e">
        <f t="shared" ref="AU189:AU252" si="38">IF(AG189&lt;AL189,1,0)</f>
        <v>#N/A</v>
      </c>
      <c r="AV189" s="6" t="e">
        <f t="shared" si="29"/>
        <v>#N/A</v>
      </c>
      <c r="AW189" s="8" t="e">
        <f t="shared" ref="AW189:AW252" si="39">IF(AG189&gt;AI189,1,0)</f>
        <v>#N/A</v>
      </c>
      <c r="AX189" s="8" t="e">
        <f t="shared" ref="AX189:AX252" si="40">IF(AG189&lt;AK189,1,0)</f>
        <v>#N/A</v>
      </c>
      <c r="AY189" s="6" t="e">
        <f t="shared" si="32"/>
        <v>#N/A</v>
      </c>
      <c r="AZ189" s="6" t="e">
        <f t="shared" ref="AZ189:AZ252" si="41">IF(AG189&gt;AM189,"Upper",IF(AG189&lt;AM189,"Lower",""))</f>
        <v>#N/A</v>
      </c>
      <c r="BA189" s="6" t="e">
        <f t="shared" si="31"/>
        <v>#N/A</v>
      </c>
      <c r="BB189" s="6">
        <f t="shared" ref="BB189:BB252" si="42">$S$10</f>
        <v>6.6828640776698714E-2</v>
      </c>
      <c r="BC189" s="6">
        <f t="shared" ref="BC189:BC252" si="43">$S$9</f>
        <v>4.4552427184465809E-2</v>
      </c>
      <c r="BD189" s="6">
        <f t="shared" ref="BD189:BD252" si="44">$S$8</f>
        <v>2.2276213592232905E-2</v>
      </c>
      <c r="BE189" s="6" t="e">
        <f t="shared" si="33"/>
        <v>#N/A</v>
      </c>
    </row>
    <row r="190" spans="30:57" x14ac:dyDescent="0.25">
      <c r="AD190" s="7">
        <v>131</v>
      </c>
      <c r="AE190" s="7">
        <f>O57</f>
        <v>0</v>
      </c>
      <c r="AF190" s="4" t="str">
        <f t="shared" si="34"/>
        <v/>
      </c>
      <c r="AG190" s="4" t="e">
        <f t="shared" si="35"/>
        <v>#N/A</v>
      </c>
      <c r="AH190" s="4" t="str">
        <f t="shared" ref="AH190:AH253" si="45">IF(AF190&lt;&gt;"",ABS(AG190-AG189),"")</f>
        <v/>
      </c>
      <c r="AI190" s="4">
        <f>$Q$8</f>
        <v>28.022880327358731</v>
      </c>
      <c r="AJ190" s="4">
        <f>$Q$9</f>
        <v>28.041001039332841</v>
      </c>
      <c r="AK190" s="4">
        <f>$R$8</f>
        <v>27.986638903410512</v>
      </c>
      <c r="AL190" s="4">
        <f>$R$9</f>
        <v>27.968518191436402</v>
      </c>
      <c r="AM190" s="4">
        <f>$G$8</f>
        <v>28.004759615384621</v>
      </c>
      <c r="AN190" s="4">
        <f>$E$46</f>
        <v>28</v>
      </c>
      <c r="AO190" s="4">
        <f>SPC!$G$9</f>
        <v>28.05912175130695</v>
      </c>
      <c r="AP190" s="4">
        <f>SPC!$G$10</f>
        <v>27.950397479462293</v>
      </c>
      <c r="AQ190" s="5">
        <f>SPC!$G$47</f>
        <v>28.1</v>
      </c>
      <c r="AR190" s="6">
        <f>SPC!$E$47</f>
        <v>27.9</v>
      </c>
      <c r="AS190" s="6" t="e">
        <f t="shared" si="36"/>
        <v>#N/A</v>
      </c>
      <c r="AT190" s="8" t="e">
        <f t="shared" si="37"/>
        <v>#N/A</v>
      </c>
      <c r="AU190" s="8" t="e">
        <f t="shared" si="38"/>
        <v>#N/A</v>
      </c>
      <c r="AV190" s="6" t="e">
        <f t="shared" si="29"/>
        <v>#N/A</v>
      </c>
      <c r="AW190" s="8" t="e">
        <f t="shared" si="39"/>
        <v>#N/A</v>
      </c>
      <c r="AX190" s="8" t="e">
        <f t="shared" si="40"/>
        <v>#N/A</v>
      </c>
      <c r="AY190" s="6" t="e">
        <f t="shared" si="32"/>
        <v>#N/A</v>
      </c>
      <c r="AZ190" s="6" t="e">
        <f t="shared" si="41"/>
        <v>#N/A</v>
      </c>
      <c r="BA190" s="6" t="e">
        <f t="shared" si="31"/>
        <v>#N/A</v>
      </c>
      <c r="BB190" s="6">
        <f t="shared" si="42"/>
        <v>6.6828640776698714E-2</v>
      </c>
      <c r="BC190" s="6">
        <f t="shared" si="43"/>
        <v>4.4552427184465809E-2</v>
      </c>
      <c r="BD190" s="6">
        <f t="shared" si="44"/>
        <v>2.2276213592232905E-2</v>
      </c>
      <c r="BE190" s="6" t="e">
        <f t="shared" si="33"/>
        <v>#N/A</v>
      </c>
    </row>
    <row r="191" spans="30:57" x14ac:dyDescent="0.25">
      <c r="AD191" s="7">
        <v>132</v>
      </c>
      <c r="AE191" s="7">
        <f>O58</f>
        <v>0</v>
      </c>
      <c r="AF191" s="4" t="str">
        <f t="shared" si="34"/>
        <v/>
      </c>
      <c r="AG191" s="4" t="e">
        <f t="shared" si="35"/>
        <v>#N/A</v>
      </c>
      <c r="AH191" s="4" t="str">
        <f t="shared" si="45"/>
        <v/>
      </c>
      <c r="AI191" s="4">
        <f>$Q$8</f>
        <v>28.022880327358731</v>
      </c>
      <c r="AJ191" s="4">
        <f>$Q$9</f>
        <v>28.041001039332841</v>
      </c>
      <c r="AK191" s="4">
        <f>$R$8</f>
        <v>27.986638903410512</v>
      </c>
      <c r="AL191" s="4">
        <f>$R$9</f>
        <v>27.968518191436402</v>
      </c>
      <c r="AM191" s="4">
        <f>$G$8</f>
        <v>28.004759615384621</v>
      </c>
      <c r="AN191" s="4">
        <f>$E$46</f>
        <v>28</v>
      </c>
      <c r="AO191" s="4">
        <f>SPC!$G$9</f>
        <v>28.05912175130695</v>
      </c>
      <c r="AP191" s="4">
        <f>SPC!$G$10</f>
        <v>27.950397479462293</v>
      </c>
      <c r="AQ191" s="5">
        <f>SPC!$G$47</f>
        <v>28.1</v>
      </c>
      <c r="AR191" s="6">
        <f>SPC!$E$47</f>
        <v>27.9</v>
      </c>
      <c r="AS191" s="6" t="e">
        <f t="shared" si="36"/>
        <v>#N/A</v>
      </c>
      <c r="AT191" s="8" t="e">
        <f t="shared" si="37"/>
        <v>#N/A</v>
      </c>
      <c r="AU191" s="8" t="e">
        <f t="shared" si="38"/>
        <v>#N/A</v>
      </c>
      <c r="AV191" s="6" t="e">
        <f t="shared" ref="AV191:AV254" si="46">IF(OR(AND(SUM(AT189:AT191)&gt;=2,AT191=1),AND(SUM(AU189:AU191)&gt;=2,AU191=1)),AG191,NA())</f>
        <v>#N/A</v>
      </c>
      <c r="AW191" s="8" t="e">
        <f t="shared" si="39"/>
        <v>#N/A</v>
      </c>
      <c r="AX191" s="8" t="e">
        <f t="shared" si="40"/>
        <v>#N/A</v>
      </c>
      <c r="AY191" s="6" t="e">
        <f t="shared" si="32"/>
        <v>#N/A</v>
      </c>
      <c r="AZ191" s="6" t="e">
        <f t="shared" si="41"/>
        <v>#N/A</v>
      </c>
      <c r="BA191" s="6" t="e">
        <f t="shared" si="31"/>
        <v>#N/A</v>
      </c>
      <c r="BB191" s="6">
        <f t="shared" si="42"/>
        <v>6.6828640776698714E-2</v>
      </c>
      <c r="BC191" s="6">
        <f t="shared" si="43"/>
        <v>4.4552427184465809E-2</v>
      </c>
      <c r="BD191" s="6">
        <f t="shared" si="44"/>
        <v>2.2276213592232905E-2</v>
      </c>
      <c r="BE191" s="6" t="e">
        <f t="shared" si="33"/>
        <v>#N/A</v>
      </c>
    </row>
    <row r="192" spans="30:57" x14ac:dyDescent="0.25">
      <c r="AD192" s="7">
        <v>133</v>
      </c>
      <c r="AE192" s="7">
        <f>O59</f>
        <v>0</v>
      </c>
      <c r="AF192" s="4" t="str">
        <f t="shared" si="34"/>
        <v/>
      </c>
      <c r="AG192" s="4" t="e">
        <f t="shared" si="35"/>
        <v>#N/A</v>
      </c>
      <c r="AH192" s="4" t="str">
        <f t="shared" si="45"/>
        <v/>
      </c>
      <c r="AI192" s="4">
        <f>$Q$8</f>
        <v>28.022880327358731</v>
      </c>
      <c r="AJ192" s="4">
        <f>$Q$9</f>
        <v>28.041001039332841</v>
      </c>
      <c r="AK192" s="4">
        <f>$R$8</f>
        <v>27.986638903410512</v>
      </c>
      <c r="AL192" s="4">
        <f>$R$9</f>
        <v>27.968518191436402</v>
      </c>
      <c r="AM192" s="4">
        <f>$G$8</f>
        <v>28.004759615384621</v>
      </c>
      <c r="AN192" s="4">
        <f>$E$46</f>
        <v>28</v>
      </c>
      <c r="AO192" s="4">
        <f>SPC!$G$9</f>
        <v>28.05912175130695</v>
      </c>
      <c r="AP192" s="4">
        <f>SPC!$G$10</f>
        <v>27.950397479462293</v>
      </c>
      <c r="AQ192" s="5">
        <f>SPC!$G$47</f>
        <v>28.1</v>
      </c>
      <c r="AR192" s="6">
        <f>SPC!$E$47</f>
        <v>27.9</v>
      </c>
      <c r="AS192" s="6" t="e">
        <f t="shared" si="36"/>
        <v>#N/A</v>
      </c>
      <c r="AT192" s="8" t="e">
        <f t="shared" si="37"/>
        <v>#N/A</v>
      </c>
      <c r="AU192" s="8" t="e">
        <f t="shared" si="38"/>
        <v>#N/A</v>
      </c>
      <c r="AV192" s="6" t="e">
        <f t="shared" si="46"/>
        <v>#N/A</v>
      </c>
      <c r="AW192" s="8" t="e">
        <f t="shared" si="39"/>
        <v>#N/A</v>
      </c>
      <c r="AX192" s="8" t="e">
        <f t="shared" si="40"/>
        <v>#N/A</v>
      </c>
      <c r="AY192" s="6" t="e">
        <f t="shared" si="32"/>
        <v>#N/A</v>
      </c>
      <c r="AZ192" s="6" t="e">
        <f t="shared" si="41"/>
        <v>#N/A</v>
      </c>
      <c r="BA192" s="6" t="e">
        <f t="shared" si="31"/>
        <v>#N/A</v>
      </c>
      <c r="BB192" s="6">
        <f t="shared" si="42"/>
        <v>6.6828640776698714E-2</v>
      </c>
      <c r="BC192" s="6">
        <f t="shared" si="43"/>
        <v>4.4552427184465809E-2</v>
      </c>
      <c r="BD192" s="6">
        <f t="shared" si="44"/>
        <v>2.2276213592232905E-2</v>
      </c>
      <c r="BE192" s="6" t="e">
        <f t="shared" si="33"/>
        <v>#N/A</v>
      </c>
    </row>
    <row r="193" spans="30:57" x14ac:dyDescent="0.25">
      <c r="AD193" s="7">
        <v>134</v>
      </c>
      <c r="AE193" s="7">
        <f>O60</f>
        <v>0</v>
      </c>
      <c r="AF193" s="4" t="str">
        <f t="shared" si="34"/>
        <v/>
      </c>
      <c r="AG193" s="4" t="e">
        <f t="shared" si="35"/>
        <v>#N/A</v>
      </c>
      <c r="AH193" s="4" t="str">
        <f t="shared" si="45"/>
        <v/>
      </c>
      <c r="AI193" s="4">
        <f>$Q$8</f>
        <v>28.022880327358731</v>
      </c>
      <c r="AJ193" s="4">
        <f>$Q$9</f>
        <v>28.041001039332841</v>
      </c>
      <c r="AK193" s="4">
        <f>$R$8</f>
        <v>27.986638903410512</v>
      </c>
      <c r="AL193" s="4">
        <f>$R$9</f>
        <v>27.968518191436402</v>
      </c>
      <c r="AM193" s="4">
        <f>$G$8</f>
        <v>28.004759615384621</v>
      </c>
      <c r="AN193" s="4">
        <f>$E$46</f>
        <v>28</v>
      </c>
      <c r="AO193" s="4">
        <f>SPC!$G$9</f>
        <v>28.05912175130695</v>
      </c>
      <c r="AP193" s="4">
        <f>SPC!$G$10</f>
        <v>27.950397479462293</v>
      </c>
      <c r="AQ193" s="5">
        <f>SPC!$G$47</f>
        <v>28.1</v>
      </c>
      <c r="AR193" s="6">
        <f>SPC!$E$47</f>
        <v>27.9</v>
      </c>
      <c r="AS193" s="6" t="e">
        <f t="shared" si="36"/>
        <v>#N/A</v>
      </c>
      <c r="AT193" s="8" t="e">
        <f t="shared" si="37"/>
        <v>#N/A</v>
      </c>
      <c r="AU193" s="8" t="e">
        <f t="shared" si="38"/>
        <v>#N/A</v>
      </c>
      <c r="AV193" s="6" t="e">
        <f t="shared" si="46"/>
        <v>#N/A</v>
      </c>
      <c r="AW193" s="8" t="e">
        <f t="shared" si="39"/>
        <v>#N/A</v>
      </c>
      <c r="AX193" s="8" t="e">
        <f t="shared" si="40"/>
        <v>#N/A</v>
      </c>
      <c r="AY193" s="6" t="e">
        <f t="shared" si="32"/>
        <v>#N/A</v>
      </c>
      <c r="AZ193" s="6" t="e">
        <f t="shared" si="41"/>
        <v>#N/A</v>
      </c>
      <c r="BA193" s="6" t="e">
        <f t="shared" si="31"/>
        <v>#N/A</v>
      </c>
      <c r="BB193" s="6">
        <f t="shared" si="42"/>
        <v>6.6828640776698714E-2</v>
      </c>
      <c r="BC193" s="6">
        <f t="shared" si="43"/>
        <v>4.4552427184465809E-2</v>
      </c>
      <c r="BD193" s="6">
        <f t="shared" si="44"/>
        <v>2.2276213592232905E-2</v>
      </c>
      <c r="BE193" s="6" t="e">
        <f t="shared" si="33"/>
        <v>#N/A</v>
      </c>
    </row>
    <row r="194" spans="30:57" x14ac:dyDescent="0.25">
      <c r="AD194" s="7">
        <v>135</v>
      </c>
      <c r="AE194" s="7">
        <f>O61</f>
        <v>0</v>
      </c>
      <c r="AF194" s="4" t="str">
        <f t="shared" si="34"/>
        <v/>
      </c>
      <c r="AG194" s="4" t="e">
        <f t="shared" si="35"/>
        <v>#N/A</v>
      </c>
      <c r="AH194" s="4" t="str">
        <f t="shared" si="45"/>
        <v/>
      </c>
      <c r="AI194" s="4">
        <f>$Q$8</f>
        <v>28.022880327358731</v>
      </c>
      <c r="AJ194" s="4">
        <f>$Q$9</f>
        <v>28.041001039332841</v>
      </c>
      <c r="AK194" s="4">
        <f>$R$8</f>
        <v>27.986638903410512</v>
      </c>
      <c r="AL194" s="4">
        <f>$R$9</f>
        <v>27.968518191436402</v>
      </c>
      <c r="AM194" s="4">
        <f>$G$8</f>
        <v>28.004759615384621</v>
      </c>
      <c r="AN194" s="4">
        <f>$E$46</f>
        <v>28</v>
      </c>
      <c r="AO194" s="4">
        <f>SPC!$G$9</f>
        <v>28.05912175130695</v>
      </c>
      <c r="AP194" s="4">
        <f>SPC!$G$10</f>
        <v>27.950397479462293</v>
      </c>
      <c r="AQ194" s="5">
        <f>SPC!$G$47</f>
        <v>28.1</v>
      </c>
      <c r="AR194" s="6">
        <f>SPC!$E$47</f>
        <v>27.9</v>
      </c>
      <c r="AS194" s="6" t="e">
        <f t="shared" si="36"/>
        <v>#N/A</v>
      </c>
      <c r="AT194" s="8" t="e">
        <f t="shared" si="37"/>
        <v>#N/A</v>
      </c>
      <c r="AU194" s="8" t="e">
        <f t="shared" si="38"/>
        <v>#N/A</v>
      </c>
      <c r="AV194" s="6" t="e">
        <f t="shared" si="46"/>
        <v>#N/A</v>
      </c>
      <c r="AW194" s="8" t="e">
        <f t="shared" si="39"/>
        <v>#N/A</v>
      </c>
      <c r="AX194" s="8" t="e">
        <f t="shared" si="40"/>
        <v>#N/A</v>
      </c>
      <c r="AY194" s="6" t="e">
        <f t="shared" si="32"/>
        <v>#N/A</v>
      </c>
      <c r="AZ194" s="6" t="e">
        <f t="shared" si="41"/>
        <v>#N/A</v>
      </c>
      <c r="BA194" s="6" t="e">
        <f t="shared" si="31"/>
        <v>#N/A</v>
      </c>
      <c r="BB194" s="6">
        <f t="shared" si="42"/>
        <v>6.6828640776698714E-2</v>
      </c>
      <c r="BC194" s="6">
        <f t="shared" si="43"/>
        <v>4.4552427184465809E-2</v>
      </c>
      <c r="BD194" s="6">
        <f t="shared" si="44"/>
        <v>2.2276213592232905E-2</v>
      </c>
      <c r="BE194" s="6" t="e">
        <f t="shared" si="33"/>
        <v>#N/A</v>
      </c>
    </row>
    <row r="195" spans="30:57" x14ac:dyDescent="0.25">
      <c r="AD195" s="7">
        <v>136</v>
      </c>
      <c r="AE195" s="7">
        <f>O62</f>
        <v>0</v>
      </c>
      <c r="AF195" s="4" t="str">
        <f t="shared" si="34"/>
        <v/>
      </c>
      <c r="AG195" s="4" t="e">
        <f t="shared" si="35"/>
        <v>#N/A</v>
      </c>
      <c r="AH195" s="4" t="str">
        <f t="shared" si="45"/>
        <v/>
      </c>
      <c r="AI195" s="4">
        <f>$Q$8</f>
        <v>28.022880327358731</v>
      </c>
      <c r="AJ195" s="4">
        <f>$Q$9</f>
        <v>28.041001039332841</v>
      </c>
      <c r="AK195" s="4">
        <f>$R$8</f>
        <v>27.986638903410512</v>
      </c>
      <c r="AL195" s="4">
        <f>$R$9</f>
        <v>27.968518191436402</v>
      </c>
      <c r="AM195" s="4">
        <f>$G$8</f>
        <v>28.004759615384621</v>
      </c>
      <c r="AN195" s="4">
        <f>$E$46</f>
        <v>28</v>
      </c>
      <c r="AO195" s="4">
        <f>SPC!$G$9</f>
        <v>28.05912175130695</v>
      </c>
      <c r="AP195" s="4">
        <f>SPC!$G$10</f>
        <v>27.950397479462293</v>
      </c>
      <c r="AQ195" s="5">
        <f>SPC!$G$47</f>
        <v>28.1</v>
      </c>
      <c r="AR195" s="6">
        <f>SPC!$E$47</f>
        <v>27.9</v>
      </c>
      <c r="AS195" s="6" t="e">
        <f t="shared" si="36"/>
        <v>#N/A</v>
      </c>
      <c r="AT195" s="8" t="e">
        <f t="shared" si="37"/>
        <v>#N/A</v>
      </c>
      <c r="AU195" s="8" t="e">
        <f t="shared" si="38"/>
        <v>#N/A</v>
      </c>
      <c r="AV195" s="6" t="e">
        <f t="shared" si="46"/>
        <v>#N/A</v>
      </c>
      <c r="AW195" s="8" t="e">
        <f t="shared" si="39"/>
        <v>#N/A</v>
      </c>
      <c r="AX195" s="8" t="e">
        <f t="shared" si="40"/>
        <v>#N/A</v>
      </c>
      <c r="AY195" s="6" t="e">
        <f t="shared" si="32"/>
        <v>#N/A</v>
      </c>
      <c r="AZ195" s="6" t="e">
        <f t="shared" si="41"/>
        <v>#N/A</v>
      </c>
      <c r="BA195" s="6" t="e">
        <f t="shared" si="31"/>
        <v>#N/A</v>
      </c>
      <c r="BB195" s="6">
        <f t="shared" si="42"/>
        <v>6.6828640776698714E-2</v>
      </c>
      <c r="BC195" s="6">
        <f t="shared" si="43"/>
        <v>4.4552427184465809E-2</v>
      </c>
      <c r="BD195" s="6">
        <f t="shared" si="44"/>
        <v>2.2276213592232905E-2</v>
      </c>
      <c r="BE195" s="6" t="e">
        <f t="shared" si="33"/>
        <v>#N/A</v>
      </c>
    </row>
    <row r="196" spans="30:57" x14ac:dyDescent="0.25">
      <c r="AD196" s="7">
        <v>137</v>
      </c>
      <c r="AE196" s="7">
        <f>O63</f>
        <v>0</v>
      </c>
      <c r="AF196" s="4" t="str">
        <f t="shared" si="34"/>
        <v/>
      </c>
      <c r="AG196" s="4" t="e">
        <f t="shared" si="35"/>
        <v>#N/A</v>
      </c>
      <c r="AH196" s="4" t="str">
        <f t="shared" si="45"/>
        <v/>
      </c>
      <c r="AI196" s="4">
        <f>$Q$8</f>
        <v>28.022880327358731</v>
      </c>
      <c r="AJ196" s="4">
        <f>$Q$9</f>
        <v>28.041001039332841</v>
      </c>
      <c r="AK196" s="4">
        <f>$R$8</f>
        <v>27.986638903410512</v>
      </c>
      <c r="AL196" s="4">
        <f>$R$9</f>
        <v>27.968518191436402</v>
      </c>
      <c r="AM196" s="4">
        <f>$G$8</f>
        <v>28.004759615384621</v>
      </c>
      <c r="AN196" s="4">
        <f>$E$46</f>
        <v>28</v>
      </c>
      <c r="AO196" s="4">
        <f>SPC!$G$9</f>
        <v>28.05912175130695</v>
      </c>
      <c r="AP196" s="4">
        <f>SPC!$G$10</f>
        <v>27.950397479462293</v>
      </c>
      <c r="AQ196" s="5">
        <f>SPC!$G$47</f>
        <v>28.1</v>
      </c>
      <c r="AR196" s="6">
        <f>SPC!$E$47</f>
        <v>27.9</v>
      </c>
      <c r="AS196" s="6" t="e">
        <f t="shared" si="36"/>
        <v>#N/A</v>
      </c>
      <c r="AT196" s="8" t="e">
        <f t="shared" si="37"/>
        <v>#N/A</v>
      </c>
      <c r="AU196" s="8" t="e">
        <f t="shared" si="38"/>
        <v>#N/A</v>
      </c>
      <c r="AV196" s="6" t="e">
        <f t="shared" si="46"/>
        <v>#N/A</v>
      </c>
      <c r="AW196" s="8" t="e">
        <f t="shared" si="39"/>
        <v>#N/A</v>
      </c>
      <c r="AX196" s="8" t="e">
        <f t="shared" si="40"/>
        <v>#N/A</v>
      </c>
      <c r="AY196" s="6" t="e">
        <f t="shared" si="32"/>
        <v>#N/A</v>
      </c>
      <c r="AZ196" s="6" t="e">
        <f t="shared" si="41"/>
        <v>#N/A</v>
      </c>
      <c r="BA196" s="6" t="e">
        <f t="shared" ref="BA196:BA259" si="47">IF(OR(COUNTIF(AZ189:AZ196,"Lower")=8,COUNTIF(AZ189:AZ196,"Upper")=8),AG196,NA())</f>
        <v>#N/A</v>
      </c>
      <c r="BB196" s="6">
        <f t="shared" si="42"/>
        <v>6.6828640776698714E-2</v>
      </c>
      <c r="BC196" s="6">
        <f t="shared" si="43"/>
        <v>4.4552427184465809E-2</v>
      </c>
      <c r="BD196" s="6">
        <f t="shared" si="44"/>
        <v>2.2276213592232905E-2</v>
      </c>
      <c r="BE196" s="6" t="e">
        <f t="shared" si="33"/>
        <v>#N/A</v>
      </c>
    </row>
    <row r="197" spans="30:57" x14ac:dyDescent="0.25">
      <c r="AD197" s="7">
        <v>138</v>
      </c>
      <c r="AE197" s="7">
        <f>O64</f>
        <v>0</v>
      </c>
      <c r="AF197" s="4" t="str">
        <f t="shared" si="34"/>
        <v/>
      </c>
      <c r="AG197" s="4" t="e">
        <f t="shared" si="35"/>
        <v>#N/A</v>
      </c>
      <c r="AH197" s="4" t="str">
        <f t="shared" si="45"/>
        <v/>
      </c>
      <c r="AI197" s="4">
        <f>$Q$8</f>
        <v>28.022880327358731</v>
      </c>
      <c r="AJ197" s="4">
        <f>$Q$9</f>
        <v>28.041001039332841</v>
      </c>
      <c r="AK197" s="4">
        <f>$R$8</f>
        <v>27.986638903410512</v>
      </c>
      <c r="AL197" s="4">
        <f>$R$9</f>
        <v>27.968518191436402</v>
      </c>
      <c r="AM197" s="4">
        <f>$G$8</f>
        <v>28.004759615384621</v>
      </c>
      <c r="AN197" s="4">
        <f>$E$46</f>
        <v>28</v>
      </c>
      <c r="AO197" s="4">
        <f>SPC!$G$9</f>
        <v>28.05912175130695</v>
      </c>
      <c r="AP197" s="4">
        <f>SPC!$G$10</f>
        <v>27.950397479462293</v>
      </c>
      <c r="AQ197" s="5">
        <f>SPC!$G$47</f>
        <v>28.1</v>
      </c>
      <c r="AR197" s="6">
        <f>SPC!$E$47</f>
        <v>27.9</v>
      </c>
      <c r="AS197" s="6" t="e">
        <f t="shared" si="36"/>
        <v>#N/A</v>
      </c>
      <c r="AT197" s="8" t="e">
        <f t="shared" si="37"/>
        <v>#N/A</v>
      </c>
      <c r="AU197" s="8" t="e">
        <f t="shared" si="38"/>
        <v>#N/A</v>
      </c>
      <c r="AV197" s="6" t="e">
        <f t="shared" si="46"/>
        <v>#N/A</v>
      </c>
      <c r="AW197" s="8" t="e">
        <f t="shared" si="39"/>
        <v>#N/A</v>
      </c>
      <c r="AX197" s="8" t="e">
        <f t="shared" si="40"/>
        <v>#N/A</v>
      </c>
      <c r="AY197" s="6" t="e">
        <f t="shared" si="32"/>
        <v>#N/A</v>
      </c>
      <c r="AZ197" s="6" t="e">
        <f t="shared" si="41"/>
        <v>#N/A</v>
      </c>
      <c r="BA197" s="6" t="e">
        <f t="shared" si="47"/>
        <v>#N/A</v>
      </c>
      <c r="BB197" s="6">
        <f t="shared" si="42"/>
        <v>6.6828640776698714E-2</v>
      </c>
      <c r="BC197" s="6">
        <f t="shared" si="43"/>
        <v>4.4552427184465809E-2</v>
      </c>
      <c r="BD197" s="6">
        <f t="shared" si="44"/>
        <v>2.2276213592232905E-2</v>
      </c>
      <c r="BE197" s="6" t="e">
        <f t="shared" si="33"/>
        <v>#N/A</v>
      </c>
    </row>
    <row r="198" spans="30:57" x14ac:dyDescent="0.25">
      <c r="AD198" s="7">
        <v>139</v>
      </c>
      <c r="AE198" s="7">
        <f>O65</f>
        <v>0</v>
      </c>
      <c r="AF198" s="4" t="str">
        <f t="shared" si="34"/>
        <v/>
      </c>
      <c r="AG198" s="4" t="e">
        <f t="shared" si="35"/>
        <v>#N/A</v>
      </c>
      <c r="AH198" s="4" t="str">
        <f t="shared" si="45"/>
        <v/>
      </c>
      <c r="AI198" s="4">
        <f>$Q$8</f>
        <v>28.022880327358731</v>
      </c>
      <c r="AJ198" s="4">
        <f>$Q$9</f>
        <v>28.041001039332841</v>
      </c>
      <c r="AK198" s="4">
        <f>$R$8</f>
        <v>27.986638903410512</v>
      </c>
      <c r="AL198" s="4">
        <f>$R$9</f>
        <v>27.968518191436402</v>
      </c>
      <c r="AM198" s="4">
        <f>$G$8</f>
        <v>28.004759615384621</v>
      </c>
      <c r="AN198" s="4">
        <f>$E$46</f>
        <v>28</v>
      </c>
      <c r="AO198" s="4">
        <f>SPC!$G$9</f>
        <v>28.05912175130695</v>
      </c>
      <c r="AP198" s="4">
        <f>SPC!$G$10</f>
        <v>27.950397479462293</v>
      </c>
      <c r="AQ198" s="5">
        <f>SPC!$G$47</f>
        <v>28.1</v>
      </c>
      <c r="AR198" s="6">
        <f>SPC!$E$47</f>
        <v>27.9</v>
      </c>
      <c r="AS198" s="6" t="e">
        <f t="shared" si="36"/>
        <v>#N/A</v>
      </c>
      <c r="AT198" s="8" t="e">
        <f t="shared" si="37"/>
        <v>#N/A</v>
      </c>
      <c r="AU198" s="8" t="e">
        <f t="shared" si="38"/>
        <v>#N/A</v>
      </c>
      <c r="AV198" s="6" t="e">
        <f t="shared" si="46"/>
        <v>#N/A</v>
      </c>
      <c r="AW198" s="8" t="e">
        <f t="shared" si="39"/>
        <v>#N/A</v>
      </c>
      <c r="AX198" s="8" t="e">
        <f t="shared" si="40"/>
        <v>#N/A</v>
      </c>
      <c r="AY198" s="6" t="e">
        <f t="shared" si="32"/>
        <v>#N/A</v>
      </c>
      <c r="AZ198" s="6" t="e">
        <f t="shared" si="41"/>
        <v>#N/A</v>
      </c>
      <c r="BA198" s="6" t="e">
        <f t="shared" si="47"/>
        <v>#N/A</v>
      </c>
      <c r="BB198" s="6">
        <f t="shared" si="42"/>
        <v>6.6828640776698714E-2</v>
      </c>
      <c r="BC198" s="6">
        <f t="shared" si="43"/>
        <v>4.4552427184465809E-2</v>
      </c>
      <c r="BD198" s="6">
        <f t="shared" si="44"/>
        <v>2.2276213592232905E-2</v>
      </c>
      <c r="BE198" s="6" t="e">
        <f t="shared" si="33"/>
        <v>#N/A</v>
      </c>
    </row>
    <row r="199" spans="30:57" x14ac:dyDescent="0.25">
      <c r="AD199" s="7">
        <v>140</v>
      </c>
      <c r="AE199" s="7">
        <f>O66</f>
        <v>0</v>
      </c>
      <c r="AF199" s="4" t="str">
        <f t="shared" si="34"/>
        <v/>
      </c>
      <c r="AG199" s="4" t="e">
        <f t="shared" si="35"/>
        <v>#N/A</v>
      </c>
      <c r="AH199" s="4" t="str">
        <f t="shared" si="45"/>
        <v/>
      </c>
      <c r="AI199" s="4">
        <f>$Q$8</f>
        <v>28.022880327358731</v>
      </c>
      <c r="AJ199" s="4">
        <f>$Q$9</f>
        <v>28.041001039332841</v>
      </c>
      <c r="AK199" s="4">
        <f>$R$8</f>
        <v>27.986638903410512</v>
      </c>
      <c r="AL199" s="4">
        <f>$R$9</f>
        <v>27.968518191436402</v>
      </c>
      <c r="AM199" s="4">
        <f>$G$8</f>
        <v>28.004759615384621</v>
      </c>
      <c r="AN199" s="4">
        <f>$E$46</f>
        <v>28</v>
      </c>
      <c r="AO199" s="4">
        <f>SPC!$G$9</f>
        <v>28.05912175130695</v>
      </c>
      <c r="AP199" s="4">
        <f>SPC!$G$10</f>
        <v>27.950397479462293</v>
      </c>
      <c r="AQ199" s="5">
        <f>SPC!$G$47</f>
        <v>28.1</v>
      </c>
      <c r="AR199" s="6">
        <f>SPC!$E$47</f>
        <v>27.9</v>
      </c>
      <c r="AS199" s="6" t="e">
        <f t="shared" si="36"/>
        <v>#N/A</v>
      </c>
      <c r="AT199" s="8" t="e">
        <f t="shared" si="37"/>
        <v>#N/A</v>
      </c>
      <c r="AU199" s="8" t="e">
        <f t="shared" si="38"/>
        <v>#N/A</v>
      </c>
      <c r="AV199" s="6" t="e">
        <f t="shared" si="46"/>
        <v>#N/A</v>
      </c>
      <c r="AW199" s="8" t="e">
        <f t="shared" si="39"/>
        <v>#N/A</v>
      </c>
      <c r="AX199" s="8" t="e">
        <f t="shared" si="40"/>
        <v>#N/A</v>
      </c>
      <c r="AY199" s="6" t="e">
        <f t="shared" si="32"/>
        <v>#N/A</v>
      </c>
      <c r="AZ199" s="6" t="e">
        <f t="shared" si="41"/>
        <v>#N/A</v>
      </c>
      <c r="BA199" s="6" t="e">
        <f t="shared" si="47"/>
        <v>#N/A</v>
      </c>
      <c r="BB199" s="6">
        <f t="shared" si="42"/>
        <v>6.6828640776698714E-2</v>
      </c>
      <c r="BC199" s="6">
        <f t="shared" si="43"/>
        <v>4.4552427184465809E-2</v>
      </c>
      <c r="BD199" s="6">
        <f t="shared" si="44"/>
        <v>2.2276213592232905E-2</v>
      </c>
      <c r="BE199" s="6" t="e">
        <f t="shared" si="33"/>
        <v>#N/A</v>
      </c>
    </row>
    <row r="200" spans="30:57" x14ac:dyDescent="0.25">
      <c r="AD200" s="7">
        <v>141</v>
      </c>
      <c r="AE200" s="7">
        <f>O67</f>
        <v>0</v>
      </c>
      <c r="AF200" s="4" t="str">
        <f t="shared" si="34"/>
        <v/>
      </c>
      <c r="AG200" s="4" t="e">
        <f t="shared" si="35"/>
        <v>#N/A</v>
      </c>
      <c r="AH200" s="4" t="str">
        <f t="shared" si="45"/>
        <v/>
      </c>
      <c r="AI200" s="4">
        <f>$Q$8</f>
        <v>28.022880327358731</v>
      </c>
      <c r="AJ200" s="4">
        <f>$Q$9</f>
        <v>28.041001039332841</v>
      </c>
      <c r="AK200" s="4">
        <f>$R$8</f>
        <v>27.986638903410512</v>
      </c>
      <c r="AL200" s="4">
        <f>$R$9</f>
        <v>27.968518191436402</v>
      </c>
      <c r="AM200" s="4">
        <f>$G$8</f>
        <v>28.004759615384621</v>
      </c>
      <c r="AN200" s="4">
        <f>$E$46</f>
        <v>28</v>
      </c>
      <c r="AO200" s="4">
        <f>SPC!$G$9</f>
        <v>28.05912175130695</v>
      </c>
      <c r="AP200" s="4">
        <f>SPC!$G$10</f>
        <v>27.950397479462293</v>
      </c>
      <c r="AQ200" s="5">
        <f>SPC!$G$47</f>
        <v>28.1</v>
      </c>
      <c r="AR200" s="6">
        <f>SPC!$E$47</f>
        <v>27.9</v>
      </c>
      <c r="AS200" s="6" t="e">
        <f t="shared" si="36"/>
        <v>#N/A</v>
      </c>
      <c r="AT200" s="8" t="e">
        <f t="shared" si="37"/>
        <v>#N/A</v>
      </c>
      <c r="AU200" s="8" t="e">
        <f t="shared" si="38"/>
        <v>#N/A</v>
      </c>
      <c r="AV200" s="6" t="e">
        <f t="shared" si="46"/>
        <v>#N/A</v>
      </c>
      <c r="AW200" s="8" t="e">
        <f t="shared" si="39"/>
        <v>#N/A</v>
      </c>
      <c r="AX200" s="8" t="e">
        <f t="shared" si="40"/>
        <v>#N/A</v>
      </c>
      <c r="AY200" s="6" t="e">
        <f t="shared" si="32"/>
        <v>#N/A</v>
      </c>
      <c r="AZ200" s="6" t="e">
        <f t="shared" si="41"/>
        <v>#N/A</v>
      </c>
      <c r="BA200" s="6" t="e">
        <f t="shared" si="47"/>
        <v>#N/A</v>
      </c>
      <c r="BB200" s="6">
        <f t="shared" si="42"/>
        <v>6.6828640776698714E-2</v>
      </c>
      <c r="BC200" s="6">
        <f t="shared" si="43"/>
        <v>4.4552427184465809E-2</v>
      </c>
      <c r="BD200" s="6">
        <f t="shared" si="44"/>
        <v>2.2276213592232905E-2</v>
      </c>
      <c r="BE200" s="6" t="e">
        <f t="shared" si="33"/>
        <v>#N/A</v>
      </c>
    </row>
    <row r="201" spans="30:57" x14ac:dyDescent="0.25">
      <c r="AD201" s="7">
        <v>142</v>
      </c>
      <c r="AE201" s="7">
        <f>O68</f>
        <v>0</v>
      </c>
      <c r="AF201" s="4" t="str">
        <f t="shared" si="34"/>
        <v/>
      </c>
      <c r="AG201" s="4" t="e">
        <f t="shared" si="35"/>
        <v>#N/A</v>
      </c>
      <c r="AH201" s="4" t="str">
        <f t="shared" si="45"/>
        <v/>
      </c>
      <c r="AI201" s="4">
        <f>$Q$8</f>
        <v>28.022880327358731</v>
      </c>
      <c r="AJ201" s="4">
        <f>$Q$9</f>
        <v>28.041001039332841</v>
      </c>
      <c r="AK201" s="4">
        <f>$R$8</f>
        <v>27.986638903410512</v>
      </c>
      <c r="AL201" s="4">
        <f>$R$9</f>
        <v>27.968518191436402</v>
      </c>
      <c r="AM201" s="4">
        <f>$G$8</f>
        <v>28.004759615384621</v>
      </c>
      <c r="AN201" s="4">
        <f>$E$46</f>
        <v>28</v>
      </c>
      <c r="AO201" s="4">
        <f>SPC!$G$9</f>
        <v>28.05912175130695</v>
      </c>
      <c r="AP201" s="4">
        <f>SPC!$G$10</f>
        <v>27.950397479462293</v>
      </c>
      <c r="AQ201" s="5">
        <f>SPC!$G$47</f>
        <v>28.1</v>
      </c>
      <c r="AR201" s="6">
        <f>SPC!$E$47</f>
        <v>27.9</v>
      </c>
      <c r="AS201" s="6" t="e">
        <f t="shared" si="36"/>
        <v>#N/A</v>
      </c>
      <c r="AT201" s="8" t="e">
        <f t="shared" si="37"/>
        <v>#N/A</v>
      </c>
      <c r="AU201" s="8" t="e">
        <f t="shared" si="38"/>
        <v>#N/A</v>
      </c>
      <c r="AV201" s="6" t="e">
        <f t="shared" si="46"/>
        <v>#N/A</v>
      </c>
      <c r="AW201" s="8" t="e">
        <f t="shared" si="39"/>
        <v>#N/A</v>
      </c>
      <c r="AX201" s="8" t="e">
        <f t="shared" si="40"/>
        <v>#N/A</v>
      </c>
      <c r="AY201" s="6" t="e">
        <f t="shared" si="32"/>
        <v>#N/A</v>
      </c>
      <c r="AZ201" s="6" t="e">
        <f t="shared" si="41"/>
        <v>#N/A</v>
      </c>
      <c r="BA201" s="6" t="e">
        <f t="shared" si="47"/>
        <v>#N/A</v>
      </c>
      <c r="BB201" s="6">
        <f t="shared" si="42"/>
        <v>6.6828640776698714E-2</v>
      </c>
      <c r="BC201" s="6">
        <f t="shared" si="43"/>
        <v>4.4552427184465809E-2</v>
      </c>
      <c r="BD201" s="6">
        <f t="shared" si="44"/>
        <v>2.2276213592232905E-2</v>
      </c>
      <c r="BE201" s="6" t="e">
        <f t="shared" si="33"/>
        <v>#N/A</v>
      </c>
    </row>
    <row r="202" spans="30:57" x14ac:dyDescent="0.25">
      <c r="AD202" s="7">
        <v>143</v>
      </c>
      <c r="AE202" s="7">
        <f>O69</f>
        <v>0</v>
      </c>
      <c r="AF202" s="4" t="str">
        <f t="shared" si="34"/>
        <v/>
      </c>
      <c r="AG202" s="4" t="e">
        <f t="shared" si="35"/>
        <v>#N/A</v>
      </c>
      <c r="AH202" s="4" t="str">
        <f t="shared" si="45"/>
        <v/>
      </c>
      <c r="AI202" s="4">
        <f>$Q$8</f>
        <v>28.022880327358731</v>
      </c>
      <c r="AJ202" s="4">
        <f>$Q$9</f>
        <v>28.041001039332841</v>
      </c>
      <c r="AK202" s="4">
        <f>$R$8</f>
        <v>27.986638903410512</v>
      </c>
      <c r="AL202" s="4">
        <f>$R$9</f>
        <v>27.968518191436402</v>
      </c>
      <c r="AM202" s="4">
        <f>$G$8</f>
        <v>28.004759615384621</v>
      </c>
      <c r="AN202" s="4">
        <f>$E$46</f>
        <v>28</v>
      </c>
      <c r="AO202" s="4">
        <f>SPC!$G$9</f>
        <v>28.05912175130695</v>
      </c>
      <c r="AP202" s="4">
        <f>SPC!$G$10</f>
        <v>27.950397479462293</v>
      </c>
      <c r="AQ202" s="5">
        <f>SPC!$G$47</f>
        <v>28.1</v>
      </c>
      <c r="AR202" s="6">
        <f>SPC!$E$47</f>
        <v>27.9</v>
      </c>
      <c r="AS202" s="6" t="e">
        <f t="shared" si="36"/>
        <v>#N/A</v>
      </c>
      <c r="AT202" s="8" t="e">
        <f t="shared" si="37"/>
        <v>#N/A</v>
      </c>
      <c r="AU202" s="8" t="e">
        <f t="shared" si="38"/>
        <v>#N/A</v>
      </c>
      <c r="AV202" s="6" t="e">
        <f t="shared" si="46"/>
        <v>#N/A</v>
      </c>
      <c r="AW202" s="8" t="e">
        <f t="shared" si="39"/>
        <v>#N/A</v>
      </c>
      <c r="AX202" s="8" t="e">
        <f t="shared" si="40"/>
        <v>#N/A</v>
      </c>
      <c r="AY202" s="6" t="e">
        <f t="shared" si="32"/>
        <v>#N/A</v>
      </c>
      <c r="AZ202" s="6" t="e">
        <f t="shared" si="41"/>
        <v>#N/A</v>
      </c>
      <c r="BA202" s="6" t="e">
        <f t="shared" si="47"/>
        <v>#N/A</v>
      </c>
      <c r="BB202" s="6">
        <f t="shared" si="42"/>
        <v>6.6828640776698714E-2</v>
      </c>
      <c r="BC202" s="6">
        <f t="shared" si="43"/>
        <v>4.4552427184465809E-2</v>
      </c>
      <c r="BD202" s="6">
        <f t="shared" si="44"/>
        <v>2.2276213592232905E-2</v>
      </c>
      <c r="BE202" s="6" t="e">
        <f t="shared" si="33"/>
        <v>#N/A</v>
      </c>
    </row>
    <row r="203" spans="30:57" x14ac:dyDescent="0.25">
      <c r="AD203" s="7">
        <v>144</v>
      </c>
      <c r="AE203" s="7">
        <f>O70</f>
        <v>0</v>
      </c>
      <c r="AF203" s="4" t="str">
        <f t="shared" si="34"/>
        <v/>
      </c>
      <c r="AG203" s="4" t="e">
        <f t="shared" si="35"/>
        <v>#N/A</v>
      </c>
      <c r="AH203" s="4" t="str">
        <f t="shared" si="45"/>
        <v/>
      </c>
      <c r="AI203" s="4">
        <f>$Q$8</f>
        <v>28.022880327358731</v>
      </c>
      <c r="AJ203" s="4">
        <f>$Q$9</f>
        <v>28.041001039332841</v>
      </c>
      <c r="AK203" s="4">
        <f>$R$8</f>
        <v>27.986638903410512</v>
      </c>
      <c r="AL203" s="4">
        <f>$R$9</f>
        <v>27.968518191436402</v>
      </c>
      <c r="AM203" s="4">
        <f>$G$8</f>
        <v>28.004759615384621</v>
      </c>
      <c r="AN203" s="4">
        <f>$E$46</f>
        <v>28</v>
      </c>
      <c r="AO203" s="4">
        <f>SPC!$G$9</f>
        <v>28.05912175130695</v>
      </c>
      <c r="AP203" s="4">
        <f>SPC!$G$10</f>
        <v>27.950397479462293</v>
      </c>
      <c r="AQ203" s="5">
        <f>SPC!$G$47</f>
        <v>28.1</v>
      </c>
      <c r="AR203" s="6">
        <f>SPC!$E$47</f>
        <v>27.9</v>
      </c>
      <c r="AS203" s="6" t="e">
        <f t="shared" si="36"/>
        <v>#N/A</v>
      </c>
      <c r="AT203" s="8" t="e">
        <f t="shared" si="37"/>
        <v>#N/A</v>
      </c>
      <c r="AU203" s="8" t="e">
        <f t="shared" si="38"/>
        <v>#N/A</v>
      </c>
      <c r="AV203" s="6" t="e">
        <f t="shared" si="46"/>
        <v>#N/A</v>
      </c>
      <c r="AW203" s="8" t="e">
        <f t="shared" si="39"/>
        <v>#N/A</v>
      </c>
      <c r="AX203" s="8" t="e">
        <f t="shared" si="40"/>
        <v>#N/A</v>
      </c>
      <c r="AY203" s="6" t="e">
        <f t="shared" si="32"/>
        <v>#N/A</v>
      </c>
      <c r="AZ203" s="6" t="e">
        <f t="shared" si="41"/>
        <v>#N/A</v>
      </c>
      <c r="BA203" s="6" t="e">
        <f t="shared" si="47"/>
        <v>#N/A</v>
      </c>
      <c r="BB203" s="6">
        <f t="shared" si="42"/>
        <v>6.6828640776698714E-2</v>
      </c>
      <c r="BC203" s="6">
        <f t="shared" si="43"/>
        <v>4.4552427184465809E-2</v>
      </c>
      <c r="BD203" s="6">
        <f t="shared" si="44"/>
        <v>2.2276213592232905E-2</v>
      </c>
      <c r="BE203" s="6" t="e">
        <f t="shared" si="33"/>
        <v>#N/A</v>
      </c>
    </row>
    <row r="204" spans="30:57" x14ac:dyDescent="0.25">
      <c r="AD204" s="7">
        <v>145</v>
      </c>
      <c r="AE204" s="7">
        <f>O71</f>
        <v>0</v>
      </c>
      <c r="AF204" s="4" t="str">
        <f t="shared" si="34"/>
        <v/>
      </c>
      <c r="AG204" s="4" t="e">
        <f t="shared" si="35"/>
        <v>#N/A</v>
      </c>
      <c r="AH204" s="4" t="str">
        <f t="shared" si="45"/>
        <v/>
      </c>
      <c r="AI204" s="4">
        <f>$Q$8</f>
        <v>28.022880327358731</v>
      </c>
      <c r="AJ204" s="4">
        <f>$Q$9</f>
        <v>28.041001039332841</v>
      </c>
      <c r="AK204" s="4">
        <f>$R$8</f>
        <v>27.986638903410512</v>
      </c>
      <c r="AL204" s="4">
        <f>$R$9</f>
        <v>27.968518191436402</v>
      </c>
      <c r="AM204" s="4">
        <f>$G$8</f>
        <v>28.004759615384621</v>
      </c>
      <c r="AN204" s="4">
        <f>$E$46</f>
        <v>28</v>
      </c>
      <c r="AO204" s="4">
        <f>SPC!$G$9</f>
        <v>28.05912175130695</v>
      </c>
      <c r="AP204" s="4">
        <f>SPC!$G$10</f>
        <v>27.950397479462293</v>
      </c>
      <c r="AQ204" s="5">
        <f>SPC!$G$47</f>
        <v>28.1</v>
      </c>
      <c r="AR204" s="6">
        <f>SPC!$E$47</f>
        <v>27.9</v>
      </c>
      <c r="AS204" s="6" t="e">
        <f t="shared" si="36"/>
        <v>#N/A</v>
      </c>
      <c r="AT204" s="8" t="e">
        <f t="shared" si="37"/>
        <v>#N/A</v>
      </c>
      <c r="AU204" s="8" t="e">
        <f t="shared" si="38"/>
        <v>#N/A</v>
      </c>
      <c r="AV204" s="6" t="e">
        <f t="shared" si="46"/>
        <v>#N/A</v>
      </c>
      <c r="AW204" s="8" t="e">
        <f t="shared" si="39"/>
        <v>#N/A</v>
      </c>
      <c r="AX204" s="8" t="e">
        <f t="shared" si="40"/>
        <v>#N/A</v>
      </c>
      <c r="AY204" s="6" t="e">
        <f t="shared" si="32"/>
        <v>#N/A</v>
      </c>
      <c r="AZ204" s="6" t="e">
        <f t="shared" si="41"/>
        <v>#N/A</v>
      </c>
      <c r="BA204" s="6" t="e">
        <f t="shared" si="47"/>
        <v>#N/A</v>
      </c>
      <c r="BB204" s="6">
        <f t="shared" si="42"/>
        <v>6.6828640776698714E-2</v>
      </c>
      <c r="BC204" s="6">
        <f t="shared" si="43"/>
        <v>4.4552427184465809E-2</v>
      </c>
      <c r="BD204" s="6">
        <f t="shared" si="44"/>
        <v>2.2276213592232905E-2</v>
      </c>
      <c r="BE204" s="6" t="e">
        <f t="shared" si="33"/>
        <v>#N/A</v>
      </c>
    </row>
    <row r="205" spans="30:57" x14ac:dyDescent="0.25">
      <c r="AD205" s="7">
        <v>146</v>
      </c>
      <c r="AE205" s="7">
        <f>O72</f>
        <v>0</v>
      </c>
      <c r="AF205" s="4" t="str">
        <f t="shared" si="34"/>
        <v/>
      </c>
      <c r="AG205" s="4" t="e">
        <f t="shared" si="35"/>
        <v>#N/A</v>
      </c>
      <c r="AH205" s="4" t="str">
        <f t="shared" si="45"/>
        <v/>
      </c>
      <c r="AI205" s="4">
        <f>$Q$8</f>
        <v>28.022880327358731</v>
      </c>
      <c r="AJ205" s="4">
        <f>$Q$9</f>
        <v>28.041001039332841</v>
      </c>
      <c r="AK205" s="4">
        <f>$R$8</f>
        <v>27.986638903410512</v>
      </c>
      <c r="AL205" s="4">
        <f>$R$9</f>
        <v>27.968518191436402</v>
      </c>
      <c r="AM205" s="4">
        <f>$G$8</f>
        <v>28.004759615384621</v>
      </c>
      <c r="AN205" s="4">
        <f>$E$46</f>
        <v>28</v>
      </c>
      <c r="AO205" s="4">
        <f>SPC!$G$9</f>
        <v>28.05912175130695</v>
      </c>
      <c r="AP205" s="4">
        <f>SPC!$G$10</f>
        <v>27.950397479462293</v>
      </c>
      <c r="AQ205" s="5">
        <f>SPC!$G$47</f>
        <v>28.1</v>
      </c>
      <c r="AR205" s="6">
        <f>SPC!$E$47</f>
        <v>27.9</v>
      </c>
      <c r="AS205" s="6" t="e">
        <f t="shared" si="36"/>
        <v>#N/A</v>
      </c>
      <c r="AT205" s="8" t="e">
        <f t="shared" si="37"/>
        <v>#N/A</v>
      </c>
      <c r="AU205" s="8" t="e">
        <f t="shared" si="38"/>
        <v>#N/A</v>
      </c>
      <c r="AV205" s="6" t="e">
        <f t="shared" si="46"/>
        <v>#N/A</v>
      </c>
      <c r="AW205" s="8" t="e">
        <f t="shared" si="39"/>
        <v>#N/A</v>
      </c>
      <c r="AX205" s="8" t="e">
        <f t="shared" si="40"/>
        <v>#N/A</v>
      </c>
      <c r="AY205" s="6" t="e">
        <f t="shared" si="32"/>
        <v>#N/A</v>
      </c>
      <c r="AZ205" s="6" t="e">
        <f t="shared" si="41"/>
        <v>#N/A</v>
      </c>
      <c r="BA205" s="6" t="e">
        <f t="shared" si="47"/>
        <v>#N/A</v>
      </c>
      <c r="BB205" s="6">
        <f t="shared" si="42"/>
        <v>6.6828640776698714E-2</v>
      </c>
      <c r="BC205" s="6">
        <f t="shared" si="43"/>
        <v>4.4552427184465809E-2</v>
      </c>
      <c r="BD205" s="6">
        <f t="shared" si="44"/>
        <v>2.2276213592232905E-2</v>
      </c>
      <c r="BE205" s="6" t="e">
        <f t="shared" si="33"/>
        <v>#N/A</v>
      </c>
    </row>
    <row r="206" spans="30:57" x14ac:dyDescent="0.25">
      <c r="AD206" s="7">
        <v>147</v>
      </c>
      <c r="AE206" s="7">
        <f>O73</f>
        <v>0</v>
      </c>
      <c r="AF206" s="4" t="str">
        <f t="shared" si="34"/>
        <v/>
      </c>
      <c r="AG206" s="4" t="e">
        <f t="shared" si="35"/>
        <v>#N/A</v>
      </c>
      <c r="AH206" s="4" t="str">
        <f t="shared" si="45"/>
        <v/>
      </c>
      <c r="AI206" s="4">
        <f>$Q$8</f>
        <v>28.022880327358731</v>
      </c>
      <c r="AJ206" s="4">
        <f>$Q$9</f>
        <v>28.041001039332841</v>
      </c>
      <c r="AK206" s="4">
        <f>$R$8</f>
        <v>27.986638903410512</v>
      </c>
      <c r="AL206" s="4">
        <f>$R$9</f>
        <v>27.968518191436402</v>
      </c>
      <c r="AM206" s="4">
        <f>$G$8</f>
        <v>28.004759615384621</v>
      </c>
      <c r="AN206" s="4">
        <f>$E$46</f>
        <v>28</v>
      </c>
      <c r="AO206" s="4">
        <f>SPC!$G$9</f>
        <v>28.05912175130695</v>
      </c>
      <c r="AP206" s="4">
        <f>SPC!$G$10</f>
        <v>27.950397479462293</v>
      </c>
      <c r="AQ206" s="5">
        <f>SPC!$G$47</f>
        <v>28.1</v>
      </c>
      <c r="AR206" s="6">
        <f>SPC!$E$47</f>
        <v>27.9</v>
      </c>
      <c r="AS206" s="6" t="e">
        <f t="shared" si="36"/>
        <v>#N/A</v>
      </c>
      <c r="AT206" s="8" t="e">
        <f t="shared" si="37"/>
        <v>#N/A</v>
      </c>
      <c r="AU206" s="8" t="e">
        <f t="shared" si="38"/>
        <v>#N/A</v>
      </c>
      <c r="AV206" s="6" t="e">
        <f t="shared" si="46"/>
        <v>#N/A</v>
      </c>
      <c r="AW206" s="8" t="e">
        <f t="shared" si="39"/>
        <v>#N/A</v>
      </c>
      <c r="AX206" s="8" t="e">
        <f t="shared" si="40"/>
        <v>#N/A</v>
      </c>
      <c r="AY206" s="6" t="e">
        <f t="shared" si="32"/>
        <v>#N/A</v>
      </c>
      <c r="AZ206" s="6" t="e">
        <f t="shared" si="41"/>
        <v>#N/A</v>
      </c>
      <c r="BA206" s="6" t="e">
        <f t="shared" si="47"/>
        <v>#N/A</v>
      </c>
      <c r="BB206" s="6">
        <f t="shared" si="42"/>
        <v>6.6828640776698714E-2</v>
      </c>
      <c r="BC206" s="6">
        <f t="shared" si="43"/>
        <v>4.4552427184465809E-2</v>
      </c>
      <c r="BD206" s="6">
        <f t="shared" si="44"/>
        <v>2.2276213592232905E-2</v>
      </c>
      <c r="BE206" s="6" t="e">
        <f t="shared" si="33"/>
        <v>#N/A</v>
      </c>
    </row>
    <row r="207" spans="30:57" x14ac:dyDescent="0.25">
      <c r="AD207" s="7">
        <v>148</v>
      </c>
      <c r="AE207" s="7">
        <f>O74</f>
        <v>0</v>
      </c>
      <c r="AF207" s="4" t="str">
        <f t="shared" si="34"/>
        <v/>
      </c>
      <c r="AG207" s="4" t="e">
        <f t="shared" si="35"/>
        <v>#N/A</v>
      </c>
      <c r="AH207" s="4" t="str">
        <f t="shared" si="45"/>
        <v/>
      </c>
      <c r="AI207" s="4">
        <f>$Q$8</f>
        <v>28.022880327358731</v>
      </c>
      <c r="AJ207" s="4">
        <f>$Q$9</f>
        <v>28.041001039332841</v>
      </c>
      <c r="AK207" s="4">
        <f>$R$8</f>
        <v>27.986638903410512</v>
      </c>
      <c r="AL207" s="4">
        <f>$R$9</f>
        <v>27.968518191436402</v>
      </c>
      <c r="AM207" s="4">
        <f>$G$8</f>
        <v>28.004759615384621</v>
      </c>
      <c r="AN207" s="4">
        <f>$E$46</f>
        <v>28</v>
      </c>
      <c r="AO207" s="4">
        <f>SPC!$G$9</f>
        <v>28.05912175130695</v>
      </c>
      <c r="AP207" s="4">
        <f>SPC!$G$10</f>
        <v>27.950397479462293</v>
      </c>
      <c r="AQ207" s="5">
        <f>SPC!$G$47</f>
        <v>28.1</v>
      </c>
      <c r="AR207" s="6">
        <f>SPC!$E$47</f>
        <v>27.9</v>
      </c>
      <c r="AS207" s="6" t="e">
        <f t="shared" si="36"/>
        <v>#N/A</v>
      </c>
      <c r="AT207" s="8" t="e">
        <f t="shared" si="37"/>
        <v>#N/A</v>
      </c>
      <c r="AU207" s="8" t="e">
        <f t="shared" si="38"/>
        <v>#N/A</v>
      </c>
      <c r="AV207" s="6" t="e">
        <f t="shared" si="46"/>
        <v>#N/A</v>
      </c>
      <c r="AW207" s="8" t="e">
        <f t="shared" si="39"/>
        <v>#N/A</v>
      </c>
      <c r="AX207" s="8" t="e">
        <f t="shared" si="40"/>
        <v>#N/A</v>
      </c>
      <c r="AY207" s="6" t="e">
        <f t="shared" si="32"/>
        <v>#N/A</v>
      </c>
      <c r="AZ207" s="6" t="e">
        <f t="shared" si="41"/>
        <v>#N/A</v>
      </c>
      <c r="BA207" s="6" t="e">
        <f t="shared" si="47"/>
        <v>#N/A</v>
      </c>
      <c r="BB207" s="6">
        <f t="shared" si="42"/>
        <v>6.6828640776698714E-2</v>
      </c>
      <c r="BC207" s="6">
        <f t="shared" si="43"/>
        <v>4.4552427184465809E-2</v>
      </c>
      <c r="BD207" s="6">
        <f t="shared" si="44"/>
        <v>2.2276213592232905E-2</v>
      </c>
      <c r="BE207" s="6" t="e">
        <f t="shared" si="33"/>
        <v>#N/A</v>
      </c>
    </row>
    <row r="208" spans="30:57" x14ac:dyDescent="0.25">
      <c r="AD208" s="7">
        <v>149</v>
      </c>
      <c r="AE208" s="7">
        <f>O75</f>
        <v>0</v>
      </c>
      <c r="AF208" s="4" t="str">
        <f t="shared" si="34"/>
        <v/>
      </c>
      <c r="AG208" s="4" t="e">
        <f t="shared" si="35"/>
        <v>#N/A</v>
      </c>
      <c r="AH208" s="4" t="str">
        <f t="shared" si="45"/>
        <v/>
      </c>
      <c r="AI208" s="4">
        <f>$Q$8</f>
        <v>28.022880327358731</v>
      </c>
      <c r="AJ208" s="4">
        <f>$Q$9</f>
        <v>28.041001039332841</v>
      </c>
      <c r="AK208" s="4">
        <f>$R$8</f>
        <v>27.986638903410512</v>
      </c>
      <c r="AL208" s="4">
        <f>$R$9</f>
        <v>27.968518191436402</v>
      </c>
      <c r="AM208" s="4">
        <f>$G$8</f>
        <v>28.004759615384621</v>
      </c>
      <c r="AN208" s="4">
        <f>$E$46</f>
        <v>28</v>
      </c>
      <c r="AO208" s="4">
        <f>SPC!$G$9</f>
        <v>28.05912175130695</v>
      </c>
      <c r="AP208" s="4">
        <f>SPC!$G$10</f>
        <v>27.950397479462293</v>
      </c>
      <c r="AQ208" s="5">
        <f>SPC!$G$47</f>
        <v>28.1</v>
      </c>
      <c r="AR208" s="6">
        <f>SPC!$E$47</f>
        <v>27.9</v>
      </c>
      <c r="AS208" s="6" t="e">
        <f t="shared" si="36"/>
        <v>#N/A</v>
      </c>
      <c r="AT208" s="8" t="e">
        <f t="shared" si="37"/>
        <v>#N/A</v>
      </c>
      <c r="AU208" s="8" t="e">
        <f t="shared" si="38"/>
        <v>#N/A</v>
      </c>
      <c r="AV208" s="6" t="e">
        <f t="shared" si="46"/>
        <v>#N/A</v>
      </c>
      <c r="AW208" s="8" t="e">
        <f t="shared" si="39"/>
        <v>#N/A</v>
      </c>
      <c r="AX208" s="8" t="e">
        <f t="shared" si="40"/>
        <v>#N/A</v>
      </c>
      <c r="AY208" s="6" t="e">
        <f t="shared" si="32"/>
        <v>#N/A</v>
      </c>
      <c r="AZ208" s="6" t="e">
        <f t="shared" si="41"/>
        <v>#N/A</v>
      </c>
      <c r="BA208" s="6" t="e">
        <f t="shared" si="47"/>
        <v>#N/A</v>
      </c>
      <c r="BB208" s="6">
        <f t="shared" si="42"/>
        <v>6.6828640776698714E-2</v>
      </c>
      <c r="BC208" s="6">
        <f t="shared" si="43"/>
        <v>4.4552427184465809E-2</v>
      </c>
      <c r="BD208" s="6">
        <f t="shared" si="44"/>
        <v>2.2276213592232905E-2</v>
      </c>
      <c r="BE208" s="6" t="e">
        <f t="shared" si="33"/>
        <v>#N/A</v>
      </c>
    </row>
    <row r="209" spans="30:57" x14ac:dyDescent="0.25">
      <c r="AD209" s="7">
        <v>150</v>
      </c>
      <c r="AE209" s="7">
        <f>O76</f>
        <v>0</v>
      </c>
      <c r="AF209" s="4" t="str">
        <f t="shared" si="34"/>
        <v/>
      </c>
      <c r="AG209" s="4" t="e">
        <f t="shared" si="35"/>
        <v>#N/A</v>
      </c>
      <c r="AH209" s="4" t="str">
        <f t="shared" si="45"/>
        <v/>
      </c>
      <c r="AI209" s="4">
        <f>$Q$8</f>
        <v>28.022880327358731</v>
      </c>
      <c r="AJ209" s="4">
        <f>$Q$9</f>
        <v>28.041001039332841</v>
      </c>
      <c r="AK209" s="4">
        <f>$R$8</f>
        <v>27.986638903410512</v>
      </c>
      <c r="AL209" s="4">
        <f>$R$9</f>
        <v>27.968518191436402</v>
      </c>
      <c r="AM209" s="4">
        <f>$G$8</f>
        <v>28.004759615384621</v>
      </c>
      <c r="AN209" s="4">
        <f>$E$46</f>
        <v>28</v>
      </c>
      <c r="AO209" s="4">
        <f>SPC!$G$9</f>
        <v>28.05912175130695</v>
      </c>
      <c r="AP209" s="4">
        <f>SPC!$G$10</f>
        <v>27.950397479462293</v>
      </c>
      <c r="AQ209" s="5">
        <f>SPC!$G$47</f>
        <v>28.1</v>
      </c>
      <c r="AR209" s="6">
        <f>SPC!$E$47</f>
        <v>27.9</v>
      </c>
      <c r="AS209" s="6" t="e">
        <f t="shared" si="36"/>
        <v>#N/A</v>
      </c>
      <c r="AT209" s="8" t="e">
        <f t="shared" si="37"/>
        <v>#N/A</v>
      </c>
      <c r="AU209" s="8" t="e">
        <f t="shared" si="38"/>
        <v>#N/A</v>
      </c>
      <c r="AV209" s="6" t="e">
        <f t="shared" si="46"/>
        <v>#N/A</v>
      </c>
      <c r="AW209" s="8" t="e">
        <f t="shared" si="39"/>
        <v>#N/A</v>
      </c>
      <c r="AX209" s="8" t="e">
        <f t="shared" si="40"/>
        <v>#N/A</v>
      </c>
      <c r="AY209" s="6" t="e">
        <f t="shared" si="32"/>
        <v>#N/A</v>
      </c>
      <c r="AZ209" s="6" t="e">
        <f t="shared" si="41"/>
        <v>#N/A</v>
      </c>
      <c r="BA209" s="6" t="e">
        <f t="shared" si="47"/>
        <v>#N/A</v>
      </c>
      <c r="BB209" s="6">
        <f t="shared" si="42"/>
        <v>6.6828640776698714E-2</v>
      </c>
      <c r="BC209" s="6">
        <f t="shared" si="43"/>
        <v>4.4552427184465809E-2</v>
      </c>
      <c r="BD209" s="6">
        <f t="shared" si="44"/>
        <v>2.2276213592232905E-2</v>
      </c>
      <c r="BE209" s="6" t="e">
        <f t="shared" si="33"/>
        <v>#N/A</v>
      </c>
    </row>
    <row r="210" spans="30:57" x14ac:dyDescent="0.25">
      <c r="AD210" s="7">
        <v>151</v>
      </c>
      <c r="AE210" s="7">
        <f>Q52</f>
        <v>0</v>
      </c>
      <c r="AF210" s="4" t="str">
        <f t="shared" si="34"/>
        <v/>
      </c>
      <c r="AG210" s="4" t="e">
        <f t="shared" si="35"/>
        <v>#N/A</v>
      </c>
      <c r="AH210" s="4" t="str">
        <f t="shared" si="45"/>
        <v/>
      </c>
      <c r="AI210" s="4">
        <f>$Q$8</f>
        <v>28.022880327358731</v>
      </c>
      <c r="AJ210" s="4">
        <f>$Q$9</f>
        <v>28.041001039332841</v>
      </c>
      <c r="AK210" s="4">
        <f>$R$8</f>
        <v>27.986638903410512</v>
      </c>
      <c r="AL210" s="4">
        <f>$R$9</f>
        <v>27.968518191436402</v>
      </c>
      <c r="AM210" s="4">
        <f>$G$8</f>
        <v>28.004759615384621</v>
      </c>
      <c r="AN210" s="4">
        <f>$E$46</f>
        <v>28</v>
      </c>
      <c r="AO210" s="4">
        <f>SPC!$G$9</f>
        <v>28.05912175130695</v>
      </c>
      <c r="AP210" s="4">
        <f>SPC!$G$10</f>
        <v>27.950397479462293</v>
      </c>
      <c r="AQ210" s="5">
        <f>SPC!$G$47</f>
        <v>28.1</v>
      </c>
      <c r="AR210" s="6">
        <f>SPC!$E$47</f>
        <v>27.9</v>
      </c>
      <c r="AS210" s="6" t="e">
        <f t="shared" si="36"/>
        <v>#N/A</v>
      </c>
      <c r="AT210" s="8" t="e">
        <f t="shared" si="37"/>
        <v>#N/A</v>
      </c>
      <c r="AU210" s="8" t="e">
        <f t="shared" si="38"/>
        <v>#N/A</v>
      </c>
      <c r="AV210" s="6" t="e">
        <f t="shared" si="46"/>
        <v>#N/A</v>
      </c>
      <c r="AW210" s="8" t="e">
        <f t="shared" si="39"/>
        <v>#N/A</v>
      </c>
      <c r="AX210" s="8" t="e">
        <f t="shared" si="40"/>
        <v>#N/A</v>
      </c>
      <c r="AY210" s="6" t="e">
        <f t="shared" si="32"/>
        <v>#N/A</v>
      </c>
      <c r="AZ210" s="6" t="e">
        <f t="shared" si="41"/>
        <v>#N/A</v>
      </c>
      <c r="BA210" s="6" t="e">
        <f t="shared" si="47"/>
        <v>#N/A</v>
      </c>
      <c r="BB210" s="6">
        <f t="shared" si="42"/>
        <v>6.6828640776698714E-2</v>
      </c>
      <c r="BC210" s="6">
        <f t="shared" si="43"/>
        <v>4.4552427184465809E-2</v>
      </c>
      <c r="BD210" s="6">
        <f t="shared" si="44"/>
        <v>2.2276213592232905E-2</v>
      </c>
      <c r="BE210" s="6" t="e">
        <f t="shared" si="33"/>
        <v>#N/A</v>
      </c>
    </row>
    <row r="211" spans="30:57" x14ac:dyDescent="0.25">
      <c r="AD211" s="7">
        <v>152</v>
      </c>
      <c r="AE211" s="7">
        <f>Q53</f>
        <v>0</v>
      </c>
      <c r="AF211" s="4" t="str">
        <f t="shared" si="34"/>
        <v/>
      </c>
      <c r="AG211" s="4" t="e">
        <f t="shared" si="35"/>
        <v>#N/A</v>
      </c>
      <c r="AH211" s="4" t="str">
        <f t="shared" si="45"/>
        <v/>
      </c>
      <c r="AI211" s="4">
        <f>$Q$8</f>
        <v>28.022880327358731</v>
      </c>
      <c r="AJ211" s="4">
        <f>$Q$9</f>
        <v>28.041001039332841</v>
      </c>
      <c r="AK211" s="4">
        <f>$R$8</f>
        <v>27.986638903410512</v>
      </c>
      <c r="AL211" s="4">
        <f>$R$9</f>
        <v>27.968518191436402</v>
      </c>
      <c r="AM211" s="4">
        <f>$G$8</f>
        <v>28.004759615384621</v>
      </c>
      <c r="AN211" s="4">
        <f>$E$46</f>
        <v>28</v>
      </c>
      <c r="AO211" s="4">
        <f>SPC!$G$9</f>
        <v>28.05912175130695</v>
      </c>
      <c r="AP211" s="4">
        <f>SPC!$G$10</f>
        <v>27.950397479462293</v>
      </c>
      <c r="AQ211" s="5">
        <f>SPC!$G$47</f>
        <v>28.1</v>
      </c>
      <c r="AR211" s="6">
        <f>SPC!$E$47</f>
        <v>27.9</v>
      </c>
      <c r="AS211" s="6" t="e">
        <f t="shared" si="36"/>
        <v>#N/A</v>
      </c>
      <c r="AT211" s="8" t="e">
        <f t="shared" si="37"/>
        <v>#N/A</v>
      </c>
      <c r="AU211" s="8" t="e">
        <f t="shared" si="38"/>
        <v>#N/A</v>
      </c>
      <c r="AV211" s="6" t="e">
        <f t="shared" si="46"/>
        <v>#N/A</v>
      </c>
      <c r="AW211" s="8" t="e">
        <f t="shared" si="39"/>
        <v>#N/A</v>
      </c>
      <c r="AX211" s="8" t="e">
        <f t="shared" si="40"/>
        <v>#N/A</v>
      </c>
      <c r="AY211" s="6" t="e">
        <f t="shared" si="32"/>
        <v>#N/A</v>
      </c>
      <c r="AZ211" s="6" t="e">
        <f t="shared" si="41"/>
        <v>#N/A</v>
      </c>
      <c r="BA211" s="6" t="e">
        <f t="shared" si="47"/>
        <v>#N/A</v>
      </c>
      <c r="BB211" s="6">
        <f t="shared" si="42"/>
        <v>6.6828640776698714E-2</v>
      </c>
      <c r="BC211" s="6">
        <f t="shared" si="43"/>
        <v>4.4552427184465809E-2</v>
      </c>
      <c r="BD211" s="6">
        <f t="shared" si="44"/>
        <v>2.2276213592232905E-2</v>
      </c>
      <c r="BE211" s="6" t="e">
        <f t="shared" si="33"/>
        <v>#N/A</v>
      </c>
    </row>
    <row r="212" spans="30:57" x14ac:dyDescent="0.25">
      <c r="AD212" s="7">
        <v>153</v>
      </c>
      <c r="AE212" s="7">
        <f>Q54</f>
        <v>0</v>
      </c>
      <c r="AF212" s="4" t="str">
        <f t="shared" si="34"/>
        <v/>
      </c>
      <c r="AG212" s="4" t="e">
        <f t="shared" si="35"/>
        <v>#N/A</v>
      </c>
      <c r="AH212" s="4" t="str">
        <f t="shared" si="45"/>
        <v/>
      </c>
      <c r="AI212" s="4">
        <f>$Q$8</f>
        <v>28.022880327358731</v>
      </c>
      <c r="AJ212" s="4">
        <f>$Q$9</f>
        <v>28.041001039332841</v>
      </c>
      <c r="AK212" s="4">
        <f>$R$8</f>
        <v>27.986638903410512</v>
      </c>
      <c r="AL212" s="4">
        <f>$R$9</f>
        <v>27.968518191436402</v>
      </c>
      <c r="AM212" s="4">
        <f>$G$8</f>
        <v>28.004759615384621</v>
      </c>
      <c r="AN212" s="4">
        <f>$E$46</f>
        <v>28</v>
      </c>
      <c r="AO212" s="4">
        <f>SPC!$G$9</f>
        <v>28.05912175130695</v>
      </c>
      <c r="AP212" s="4">
        <f>SPC!$G$10</f>
        <v>27.950397479462293</v>
      </c>
      <c r="AQ212" s="5">
        <f>SPC!$G$47</f>
        <v>28.1</v>
      </c>
      <c r="AR212" s="6">
        <f>SPC!$E$47</f>
        <v>27.9</v>
      </c>
      <c r="AS212" s="6" t="e">
        <f t="shared" si="36"/>
        <v>#N/A</v>
      </c>
      <c r="AT212" s="8" t="e">
        <f t="shared" si="37"/>
        <v>#N/A</v>
      </c>
      <c r="AU212" s="8" t="e">
        <f t="shared" si="38"/>
        <v>#N/A</v>
      </c>
      <c r="AV212" s="6" t="e">
        <f t="shared" si="46"/>
        <v>#N/A</v>
      </c>
      <c r="AW212" s="8" t="e">
        <f t="shared" si="39"/>
        <v>#N/A</v>
      </c>
      <c r="AX212" s="8" t="e">
        <f t="shared" si="40"/>
        <v>#N/A</v>
      </c>
      <c r="AY212" s="6" t="e">
        <f t="shared" si="32"/>
        <v>#N/A</v>
      </c>
      <c r="AZ212" s="6" t="e">
        <f t="shared" si="41"/>
        <v>#N/A</v>
      </c>
      <c r="BA212" s="6" t="e">
        <f t="shared" si="47"/>
        <v>#N/A</v>
      </c>
      <c r="BB212" s="6">
        <f t="shared" si="42"/>
        <v>6.6828640776698714E-2</v>
      </c>
      <c r="BC212" s="6">
        <f t="shared" si="43"/>
        <v>4.4552427184465809E-2</v>
      </c>
      <c r="BD212" s="6">
        <f t="shared" si="44"/>
        <v>2.2276213592232905E-2</v>
      </c>
      <c r="BE212" s="6" t="e">
        <f t="shared" si="33"/>
        <v>#N/A</v>
      </c>
    </row>
    <row r="213" spans="30:57" x14ac:dyDescent="0.25">
      <c r="AD213" s="7">
        <v>154</v>
      </c>
      <c r="AE213" s="7">
        <f>Q55</f>
        <v>0</v>
      </c>
      <c r="AF213" s="4" t="str">
        <f t="shared" si="34"/>
        <v/>
      </c>
      <c r="AG213" s="4" t="e">
        <f t="shared" si="35"/>
        <v>#N/A</v>
      </c>
      <c r="AH213" s="4" t="str">
        <f t="shared" si="45"/>
        <v/>
      </c>
      <c r="AI213" s="4">
        <f>$Q$8</f>
        <v>28.022880327358731</v>
      </c>
      <c r="AJ213" s="4">
        <f>$Q$9</f>
        <v>28.041001039332841</v>
      </c>
      <c r="AK213" s="4">
        <f>$R$8</f>
        <v>27.986638903410512</v>
      </c>
      <c r="AL213" s="4">
        <f>$R$9</f>
        <v>27.968518191436402</v>
      </c>
      <c r="AM213" s="4">
        <f>$G$8</f>
        <v>28.004759615384621</v>
      </c>
      <c r="AN213" s="4">
        <f>$E$46</f>
        <v>28</v>
      </c>
      <c r="AO213" s="4">
        <f>SPC!$G$9</f>
        <v>28.05912175130695</v>
      </c>
      <c r="AP213" s="4">
        <f>SPC!$G$10</f>
        <v>27.950397479462293</v>
      </c>
      <c r="AQ213" s="5">
        <f>SPC!$G$47</f>
        <v>28.1</v>
      </c>
      <c r="AR213" s="6">
        <f>SPC!$E$47</f>
        <v>27.9</v>
      </c>
      <c r="AS213" s="6" t="e">
        <f t="shared" si="36"/>
        <v>#N/A</v>
      </c>
      <c r="AT213" s="8" t="e">
        <f t="shared" si="37"/>
        <v>#N/A</v>
      </c>
      <c r="AU213" s="8" t="e">
        <f t="shared" si="38"/>
        <v>#N/A</v>
      </c>
      <c r="AV213" s="6" t="e">
        <f t="shared" si="46"/>
        <v>#N/A</v>
      </c>
      <c r="AW213" s="8" t="e">
        <f t="shared" si="39"/>
        <v>#N/A</v>
      </c>
      <c r="AX213" s="8" t="e">
        <f t="shared" si="40"/>
        <v>#N/A</v>
      </c>
      <c r="AY213" s="6" t="e">
        <f t="shared" si="32"/>
        <v>#N/A</v>
      </c>
      <c r="AZ213" s="6" t="e">
        <f t="shared" si="41"/>
        <v>#N/A</v>
      </c>
      <c r="BA213" s="6" t="e">
        <f t="shared" si="47"/>
        <v>#N/A</v>
      </c>
      <c r="BB213" s="6">
        <f t="shared" si="42"/>
        <v>6.6828640776698714E-2</v>
      </c>
      <c r="BC213" s="6">
        <f t="shared" si="43"/>
        <v>4.4552427184465809E-2</v>
      </c>
      <c r="BD213" s="6">
        <f t="shared" si="44"/>
        <v>2.2276213592232905E-2</v>
      </c>
      <c r="BE213" s="6" t="e">
        <f t="shared" si="33"/>
        <v>#N/A</v>
      </c>
    </row>
    <row r="214" spans="30:57" x14ac:dyDescent="0.25">
      <c r="AD214" s="7">
        <v>155</v>
      </c>
      <c r="AE214" s="7">
        <f>Q56</f>
        <v>0</v>
      </c>
      <c r="AF214" s="4" t="str">
        <f t="shared" si="34"/>
        <v/>
      </c>
      <c r="AG214" s="4" t="e">
        <f t="shared" si="35"/>
        <v>#N/A</v>
      </c>
      <c r="AH214" s="4" t="str">
        <f t="shared" si="45"/>
        <v/>
      </c>
      <c r="AI214" s="4">
        <f>$Q$8</f>
        <v>28.022880327358731</v>
      </c>
      <c r="AJ214" s="4">
        <f>$Q$9</f>
        <v>28.041001039332841</v>
      </c>
      <c r="AK214" s="4">
        <f>$R$8</f>
        <v>27.986638903410512</v>
      </c>
      <c r="AL214" s="4">
        <f>$R$9</f>
        <v>27.968518191436402</v>
      </c>
      <c r="AM214" s="4">
        <f>$G$8</f>
        <v>28.004759615384621</v>
      </c>
      <c r="AN214" s="4">
        <f>$E$46</f>
        <v>28</v>
      </c>
      <c r="AO214" s="4">
        <f>SPC!$G$9</f>
        <v>28.05912175130695</v>
      </c>
      <c r="AP214" s="4">
        <f>SPC!$G$10</f>
        <v>27.950397479462293</v>
      </c>
      <c r="AQ214" s="5">
        <f>SPC!$G$47</f>
        <v>28.1</v>
      </c>
      <c r="AR214" s="6">
        <f>SPC!$E$47</f>
        <v>27.9</v>
      </c>
      <c r="AS214" s="6" t="e">
        <f t="shared" si="36"/>
        <v>#N/A</v>
      </c>
      <c r="AT214" s="8" t="e">
        <f t="shared" si="37"/>
        <v>#N/A</v>
      </c>
      <c r="AU214" s="8" t="e">
        <f t="shared" si="38"/>
        <v>#N/A</v>
      </c>
      <c r="AV214" s="6" t="e">
        <f t="shared" si="46"/>
        <v>#N/A</v>
      </c>
      <c r="AW214" s="8" t="e">
        <f t="shared" si="39"/>
        <v>#N/A</v>
      </c>
      <c r="AX214" s="8" t="e">
        <f t="shared" si="40"/>
        <v>#N/A</v>
      </c>
      <c r="AY214" s="6" t="e">
        <f t="shared" si="32"/>
        <v>#N/A</v>
      </c>
      <c r="AZ214" s="6" t="e">
        <f t="shared" si="41"/>
        <v>#N/A</v>
      </c>
      <c r="BA214" s="6" t="e">
        <f t="shared" si="47"/>
        <v>#N/A</v>
      </c>
      <c r="BB214" s="6">
        <f t="shared" si="42"/>
        <v>6.6828640776698714E-2</v>
      </c>
      <c r="BC214" s="6">
        <f t="shared" si="43"/>
        <v>4.4552427184465809E-2</v>
      </c>
      <c r="BD214" s="6">
        <f t="shared" si="44"/>
        <v>2.2276213592232905E-2</v>
      </c>
      <c r="BE214" s="6" t="e">
        <f t="shared" si="33"/>
        <v>#N/A</v>
      </c>
    </row>
    <row r="215" spans="30:57" x14ac:dyDescent="0.25">
      <c r="AD215" s="7">
        <v>156</v>
      </c>
      <c r="AE215" s="7">
        <f>Q57</f>
        <v>0</v>
      </c>
      <c r="AF215" s="4" t="str">
        <f t="shared" si="34"/>
        <v/>
      </c>
      <c r="AG215" s="4" t="e">
        <f t="shared" si="35"/>
        <v>#N/A</v>
      </c>
      <c r="AH215" s="4" t="str">
        <f t="shared" si="45"/>
        <v/>
      </c>
      <c r="AI215" s="4">
        <f>$Q$8</f>
        <v>28.022880327358731</v>
      </c>
      <c r="AJ215" s="4">
        <f>$Q$9</f>
        <v>28.041001039332841</v>
      </c>
      <c r="AK215" s="4">
        <f>$R$8</f>
        <v>27.986638903410512</v>
      </c>
      <c r="AL215" s="4">
        <f>$R$9</f>
        <v>27.968518191436402</v>
      </c>
      <c r="AM215" s="4">
        <f>$G$8</f>
        <v>28.004759615384621</v>
      </c>
      <c r="AN215" s="4">
        <f>$E$46</f>
        <v>28</v>
      </c>
      <c r="AO215" s="4">
        <f>SPC!$G$9</f>
        <v>28.05912175130695</v>
      </c>
      <c r="AP215" s="4">
        <f>SPC!$G$10</f>
        <v>27.950397479462293</v>
      </c>
      <c r="AQ215" s="5">
        <f>SPC!$G$47</f>
        <v>28.1</v>
      </c>
      <c r="AR215" s="6">
        <f>SPC!$E$47</f>
        <v>27.9</v>
      </c>
      <c r="AS215" s="6" t="e">
        <f t="shared" si="36"/>
        <v>#N/A</v>
      </c>
      <c r="AT215" s="8" t="e">
        <f t="shared" si="37"/>
        <v>#N/A</v>
      </c>
      <c r="AU215" s="8" t="e">
        <f t="shared" si="38"/>
        <v>#N/A</v>
      </c>
      <c r="AV215" s="6" t="e">
        <f t="shared" si="46"/>
        <v>#N/A</v>
      </c>
      <c r="AW215" s="8" t="e">
        <f t="shared" si="39"/>
        <v>#N/A</v>
      </c>
      <c r="AX215" s="8" t="e">
        <f t="shared" si="40"/>
        <v>#N/A</v>
      </c>
      <c r="AY215" s="6" t="e">
        <f t="shared" si="32"/>
        <v>#N/A</v>
      </c>
      <c r="AZ215" s="6" t="e">
        <f t="shared" si="41"/>
        <v>#N/A</v>
      </c>
      <c r="BA215" s="6" t="e">
        <f t="shared" si="47"/>
        <v>#N/A</v>
      </c>
      <c r="BB215" s="6">
        <f t="shared" si="42"/>
        <v>6.6828640776698714E-2</v>
      </c>
      <c r="BC215" s="6">
        <f t="shared" si="43"/>
        <v>4.4552427184465809E-2</v>
      </c>
      <c r="BD215" s="6">
        <f t="shared" si="44"/>
        <v>2.2276213592232905E-2</v>
      </c>
      <c r="BE215" s="6" t="e">
        <f t="shared" si="33"/>
        <v>#N/A</v>
      </c>
    </row>
    <row r="216" spans="30:57" x14ac:dyDescent="0.25">
      <c r="AD216" s="7">
        <v>157</v>
      </c>
      <c r="AE216" s="7">
        <f>Q58</f>
        <v>0</v>
      </c>
      <c r="AF216" s="4" t="str">
        <f t="shared" si="34"/>
        <v/>
      </c>
      <c r="AG216" s="4" t="e">
        <f t="shared" si="35"/>
        <v>#N/A</v>
      </c>
      <c r="AH216" s="4" t="str">
        <f t="shared" si="45"/>
        <v/>
      </c>
      <c r="AI216" s="4">
        <f>$Q$8</f>
        <v>28.022880327358731</v>
      </c>
      <c r="AJ216" s="4">
        <f>$Q$9</f>
        <v>28.041001039332841</v>
      </c>
      <c r="AK216" s="4">
        <f>$R$8</f>
        <v>27.986638903410512</v>
      </c>
      <c r="AL216" s="4">
        <f>$R$9</f>
        <v>27.968518191436402</v>
      </c>
      <c r="AM216" s="4">
        <f>$G$8</f>
        <v>28.004759615384621</v>
      </c>
      <c r="AN216" s="4">
        <f>$E$46</f>
        <v>28</v>
      </c>
      <c r="AO216" s="4">
        <f>SPC!$G$9</f>
        <v>28.05912175130695</v>
      </c>
      <c r="AP216" s="4">
        <f>SPC!$G$10</f>
        <v>27.950397479462293</v>
      </c>
      <c r="AQ216" s="5">
        <f>SPC!$G$47</f>
        <v>28.1</v>
      </c>
      <c r="AR216" s="6">
        <f>SPC!$E$47</f>
        <v>27.9</v>
      </c>
      <c r="AS216" s="6" t="e">
        <f t="shared" si="36"/>
        <v>#N/A</v>
      </c>
      <c r="AT216" s="8" t="e">
        <f t="shared" si="37"/>
        <v>#N/A</v>
      </c>
      <c r="AU216" s="8" t="e">
        <f t="shared" si="38"/>
        <v>#N/A</v>
      </c>
      <c r="AV216" s="6" t="e">
        <f t="shared" si="46"/>
        <v>#N/A</v>
      </c>
      <c r="AW216" s="8" t="e">
        <f t="shared" si="39"/>
        <v>#N/A</v>
      </c>
      <c r="AX216" s="8" t="e">
        <f t="shared" si="40"/>
        <v>#N/A</v>
      </c>
      <c r="AY216" s="6" t="e">
        <f t="shared" si="32"/>
        <v>#N/A</v>
      </c>
      <c r="AZ216" s="6" t="e">
        <f t="shared" si="41"/>
        <v>#N/A</v>
      </c>
      <c r="BA216" s="6" t="e">
        <f t="shared" si="47"/>
        <v>#N/A</v>
      </c>
      <c r="BB216" s="6">
        <f t="shared" si="42"/>
        <v>6.6828640776698714E-2</v>
      </c>
      <c r="BC216" s="6">
        <f t="shared" si="43"/>
        <v>4.4552427184465809E-2</v>
      </c>
      <c r="BD216" s="6">
        <f t="shared" si="44"/>
        <v>2.2276213592232905E-2</v>
      </c>
      <c r="BE216" s="6" t="e">
        <f t="shared" si="33"/>
        <v>#N/A</v>
      </c>
    </row>
    <row r="217" spans="30:57" x14ac:dyDescent="0.25">
      <c r="AD217" s="7">
        <v>158</v>
      </c>
      <c r="AE217" s="7">
        <f>Q59</f>
        <v>0</v>
      </c>
      <c r="AF217" s="4" t="str">
        <f t="shared" si="34"/>
        <v/>
      </c>
      <c r="AG217" s="4" t="e">
        <f t="shared" si="35"/>
        <v>#N/A</v>
      </c>
      <c r="AH217" s="4" t="str">
        <f t="shared" si="45"/>
        <v/>
      </c>
      <c r="AI217" s="4">
        <f>$Q$8</f>
        <v>28.022880327358731</v>
      </c>
      <c r="AJ217" s="4">
        <f>$Q$9</f>
        <v>28.041001039332841</v>
      </c>
      <c r="AK217" s="4">
        <f>$R$8</f>
        <v>27.986638903410512</v>
      </c>
      <c r="AL217" s="4">
        <f>$R$9</f>
        <v>27.968518191436402</v>
      </c>
      <c r="AM217" s="4">
        <f>$G$8</f>
        <v>28.004759615384621</v>
      </c>
      <c r="AN217" s="4">
        <f>$E$46</f>
        <v>28</v>
      </c>
      <c r="AO217" s="4">
        <f>SPC!$G$9</f>
        <v>28.05912175130695</v>
      </c>
      <c r="AP217" s="4">
        <f>SPC!$G$10</f>
        <v>27.950397479462293</v>
      </c>
      <c r="AQ217" s="5">
        <f>SPC!$G$47</f>
        <v>28.1</v>
      </c>
      <c r="AR217" s="6">
        <f>SPC!$E$47</f>
        <v>27.9</v>
      </c>
      <c r="AS217" s="6" t="e">
        <f t="shared" si="36"/>
        <v>#N/A</v>
      </c>
      <c r="AT217" s="8" t="e">
        <f t="shared" si="37"/>
        <v>#N/A</v>
      </c>
      <c r="AU217" s="8" t="e">
        <f t="shared" si="38"/>
        <v>#N/A</v>
      </c>
      <c r="AV217" s="6" t="e">
        <f t="shared" si="46"/>
        <v>#N/A</v>
      </c>
      <c r="AW217" s="8" t="e">
        <f t="shared" si="39"/>
        <v>#N/A</v>
      </c>
      <c r="AX217" s="8" t="e">
        <f t="shared" si="40"/>
        <v>#N/A</v>
      </c>
      <c r="AY217" s="6" t="e">
        <f t="shared" si="32"/>
        <v>#N/A</v>
      </c>
      <c r="AZ217" s="6" t="e">
        <f t="shared" si="41"/>
        <v>#N/A</v>
      </c>
      <c r="BA217" s="6" t="e">
        <f t="shared" si="47"/>
        <v>#N/A</v>
      </c>
      <c r="BB217" s="6">
        <f t="shared" si="42"/>
        <v>6.6828640776698714E-2</v>
      </c>
      <c r="BC217" s="6">
        <f t="shared" si="43"/>
        <v>4.4552427184465809E-2</v>
      </c>
      <c r="BD217" s="6">
        <f t="shared" si="44"/>
        <v>2.2276213592232905E-2</v>
      </c>
      <c r="BE217" s="6" t="e">
        <f t="shared" si="33"/>
        <v>#N/A</v>
      </c>
    </row>
    <row r="218" spans="30:57" x14ac:dyDescent="0.25">
      <c r="AD218" s="7">
        <v>159</v>
      </c>
      <c r="AE218" s="7">
        <f>Q60</f>
        <v>0</v>
      </c>
      <c r="AF218" s="4" t="str">
        <f t="shared" si="34"/>
        <v/>
      </c>
      <c r="AG218" s="4" t="e">
        <f t="shared" si="35"/>
        <v>#N/A</v>
      </c>
      <c r="AH218" s="4" t="str">
        <f t="shared" si="45"/>
        <v/>
      </c>
      <c r="AI218" s="4">
        <f>$Q$8</f>
        <v>28.022880327358731</v>
      </c>
      <c r="AJ218" s="4">
        <f>$Q$9</f>
        <v>28.041001039332841</v>
      </c>
      <c r="AK218" s="4">
        <f>$R$8</f>
        <v>27.986638903410512</v>
      </c>
      <c r="AL218" s="4">
        <f>$R$9</f>
        <v>27.968518191436402</v>
      </c>
      <c r="AM218" s="4">
        <f>$G$8</f>
        <v>28.004759615384621</v>
      </c>
      <c r="AN218" s="4">
        <f>$E$46</f>
        <v>28</v>
      </c>
      <c r="AO218" s="4">
        <f>SPC!$G$9</f>
        <v>28.05912175130695</v>
      </c>
      <c r="AP218" s="4">
        <f>SPC!$G$10</f>
        <v>27.950397479462293</v>
      </c>
      <c r="AQ218" s="5">
        <f>SPC!$G$47</f>
        <v>28.1</v>
      </c>
      <c r="AR218" s="6">
        <f>SPC!$E$47</f>
        <v>27.9</v>
      </c>
      <c r="AS218" s="6" t="e">
        <f t="shared" si="36"/>
        <v>#N/A</v>
      </c>
      <c r="AT218" s="8" t="e">
        <f t="shared" si="37"/>
        <v>#N/A</v>
      </c>
      <c r="AU218" s="8" t="e">
        <f t="shared" si="38"/>
        <v>#N/A</v>
      </c>
      <c r="AV218" s="6" t="e">
        <f t="shared" si="46"/>
        <v>#N/A</v>
      </c>
      <c r="AW218" s="8" t="e">
        <f t="shared" si="39"/>
        <v>#N/A</v>
      </c>
      <c r="AX218" s="8" t="e">
        <f t="shared" si="40"/>
        <v>#N/A</v>
      </c>
      <c r="AY218" s="6" t="e">
        <f t="shared" si="32"/>
        <v>#N/A</v>
      </c>
      <c r="AZ218" s="6" t="e">
        <f t="shared" si="41"/>
        <v>#N/A</v>
      </c>
      <c r="BA218" s="6" t="e">
        <f t="shared" si="47"/>
        <v>#N/A</v>
      </c>
      <c r="BB218" s="6">
        <f t="shared" si="42"/>
        <v>6.6828640776698714E-2</v>
      </c>
      <c r="BC218" s="6">
        <f t="shared" si="43"/>
        <v>4.4552427184465809E-2</v>
      </c>
      <c r="BD218" s="6">
        <f t="shared" si="44"/>
        <v>2.2276213592232905E-2</v>
      </c>
      <c r="BE218" s="6" t="e">
        <f t="shared" si="33"/>
        <v>#N/A</v>
      </c>
    </row>
    <row r="219" spans="30:57" x14ac:dyDescent="0.25">
      <c r="AD219" s="7">
        <v>160</v>
      </c>
      <c r="AE219" s="7">
        <f>Q61</f>
        <v>0</v>
      </c>
      <c r="AF219" s="4" t="str">
        <f t="shared" si="34"/>
        <v/>
      </c>
      <c r="AG219" s="4" t="e">
        <f t="shared" si="35"/>
        <v>#N/A</v>
      </c>
      <c r="AH219" s="4" t="str">
        <f t="shared" si="45"/>
        <v/>
      </c>
      <c r="AI219" s="4">
        <f>$Q$8</f>
        <v>28.022880327358731</v>
      </c>
      <c r="AJ219" s="4">
        <f>$Q$9</f>
        <v>28.041001039332841</v>
      </c>
      <c r="AK219" s="4">
        <f>$R$8</f>
        <v>27.986638903410512</v>
      </c>
      <c r="AL219" s="4">
        <f>$R$9</f>
        <v>27.968518191436402</v>
      </c>
      <c r="AM219" s="4">
        <f>$G$8</f>
        <v>28.004759615384621</v>
      </c>
      <c r="AN219" s="4">
        <f>$E$46</f>
        <v>28</v>
      </c>
      <c r="AO219" s="4">
        <f>SPC!$G$9</f>
        <v>28.05912175130695</v>
      </c>
      <c r="AP219" s="4">
        <f>SPC!$G$10</f>
        <v>27.950397479462293</v>
      </c>
      <c r="AQ219" s="5">
        <f>SPC!$G$47</f>
        <v>28.1</v>
      </c>
      <c r="AR219" s="6">
        <f>SPC!$E$47</f>
        <v>27.9</v>
      </c>
      <c r="AS219" s="6" t="e">
        <f t="shared" si="36"/>
        <v>#N/A</v>
      </c>
      <c r="AT219" s="8" t="e">
        <f t="shared" si="37"/>
        <v>#N/A</v>
      </c>
      <c r="AU219" s="8" t="e">
        <f t="shared" si="38"/>
        <v>#N/A</v>
      </c>
      <c r="AV219" s="6" t="e">
        <f t="shared" si="46"/>
        <v>#N/A</v>
      </c>
      <c r="AW219" s="8" t="e">
        <f t="shared" si="39"/>
        <v>#N/A</v>
      </c>
      <c r="AX219" s="8" t="e">
        <f t="shared" si="40"/>
        <v>#N/A</v>
      </c>
      <c r="AY219" s="6" t="e">
        <f t="shared" si="32"/>
        <v>#N/A</v>
      </c>
      <c r="AZ219" s="6" t="e">
        <f t="shared" si="41"/>
        <v>#N/A</v>
      </c>
      <c r="BA219" s="6" t="e">
        <f t="shared" si="47"/>
        <v>#N/A</v>
      </c>
      <c r="BB219" s="6">
        <f t="shared" si="42"/>
        <v>6.6828640776698714E-2</v>
      </c>
      <c r="BC219" s="6">
        <f t="shared" si="43"/>
        <v>4.4552427184465809E-2</v>
      </c>
      <c r="BD219" s="6">
        <f t="shared" si="44"/>
        <v>2.2276213592232905E-2</v>
      </c>
      <c r="BE219" s="6" t="e">
        <f t="shared" si="33"/>
        <v>#N/A</v>
      </c>
    </row>
    <row r="220" spans="30:57" x14ac:dyDescent="0.25">
      <c r="AD220" s="7">
        <v>161</v>
      </c>
      <c r="AE220" s="7">
        <f>Q62</f>
        <v>0</v>
      </c>
      <c r="AF220" s="4" t="str">
        <f t="shared" si="34"/>
        <v/>
      </c>
      <c r="AG220" s="4" t="e">
        <f t="shared" si="35"/>
        <v>#N/A</v>
      </c>
      <c r="AH220" s="4" t="str">
        <f t="shared" si="45"/>
        <v/>
      </c>
      <c r="AI220" s="4">
        <f>$Q$8</f>
        <v>28.022880327358731</v>
      </c>
      <c r="AJ220" s="4">
        <f>$Q$9</f>
        <v>28.041001039332841</v>
      </c>
      <c r="AK220" s="4">
        <f>$R$8</f>
        <v>27.986638903410512</v>
      </c>
      <c r="AL220" s="4">
        <f>$R$9</f>
        <v>27.968518191436402</v>
      </c>
      <c r="AM220" s="4">
        <f>$G$8</f>
        <v>28.004759615384621</v>
      </c>
      <c r="AN220" s="4">
        <f>$E$46</f>
        <v>28</v>
      </c>
      <c r="AO220" s="4">
        <f>SPC!$G$9</f>
        <v>28.05912175130695</v>
      </c>
      <c r="AP220" s="4">
        <f>SPC!$G$10</f>
        <v>27.950397479462293</v>
      </c>
      <c r="AQ220" s="5">
        <f>SPC!$G$47</f>
        <v>28.1</v>
      </c>
      <c r="AR220" s="6">
        <f>SPC!$E$47</f>
        <v>27.9</v>
      </c>
      <c r="AS220" s="6" t="e">
        <f t="shared" si="36"/>
        <v>#N/A</v>
      </c>
      <c r="AT220" s="8" t="e">
        <f t="shared" si="37"/>
        <v>#N/A</v>
      </c>
      <c r="AU220" s="8" t="e">
        <f t="shared" si="38"/>
        <v>#N/A</v>
      </c>
      <c r="AV220" s="6" t="e">
        <f t="shared" si="46"/>
        <v>#N/A</v>
      </c>
      <c r="AW220" s="8" t="e">
        <f t="shared" si="39"/>
        <v>#N/A</v>
      </c>
      <c r="AX220" s="8" t="e">
        <f t="shared" si="40"/>
        <v>#N/A</v>
      </c>
      <c r="AY220" s="6" t="e">
        <f t="shared" si="32"/>
        <v>#N/A</v>
      </c>
      <c r="AZ220" s="6" t="e">
        <f t="shared" si="41"/>
        <v>#N/A</v>
      </c>
      <c r="BA220" s="6" t="e">
        <f t="shared" si="47"/>
        <v>#N/A</v>
      </c>
      <c r="BB220" s="6">
        <f t="shared" si="42"/>
        <v>6.6828640776698714E-2</v>
      </c>
      <c r="BC220" s="6">
        <f t="shared" si="43"/>
        <v>4.4552427184465809E-2</v>
      </c>
      <c r="BD220" s="6">
        <f t="shared" si="44"/>
        <v>2.2276213592232905E-2</v>
      </c>
      <c r="BE220" s="6" t="e">
        <f t="shared" si="33"/>
        <v>#N/A</v>
      </c>
    </row>
    <row r="221" spans="30:57" x14ac:dyDescent="0.25">
      <c r="AD221" s="7">
        <v>162</v>
      </c>
      <c r="AE221" s="7">
        <f>Q63</f>
        <v>0</v>
      </c>
      <c r="AF221" s="4" t="str">
        <f t="shared" si="34"/>
        <v/>
      </c>
      <c r="AG221" s="4" t="e">
        <f t="shared" si="35"/>
        <v>#N/A</v>
      </c>
      <c r="AH221" s="4" t="str">
        <f t="shared" si="45"/>
        <v/>
      </c>
      <c r="AI221" s="4">
        <f>$Q$8</f>
        <v>28.022880327358731</v>
      </c>
      <c r="AJ221" s="4">
        <f>$Q$9</f>
        <v>28.041001039332841</v>
      </c>
      <c r="AK221" s="4">
        <f>$R$8</f>
        <v>27.986638903410512</v>
      </c>
      <c r="AL221" s="4">
        <f>$R$9</f>
        <v>27.968518191436402</v>
      </c>
      <c r="AM221" s="4">
        <f>$G$8</f>
        <v>28.004759615384621</v>
      </c>
      <c r="AN221" s="4">
        <f>$E$46</f>
        <v>28</v>
      </c>
      <c r="AO221" s="4">
        <f>SPC!$G$9</f>
        <v>28.05912175130695</v>
      </c>
      <c r="AP221" s="4">
        <f>SPC!$G$10</f>
        <v>27.950397479462293</v>
      </c>
      <c r="AQ221" s="5">
        <f>SPC!$G$47</f>
        <v>28.1</v>
      </c>
      <c r="AR221" s="6">
        <f>SPC!$E$47</f>
        <v>27.9</v>
      </c>
      <c r="AS221" s="6" t="e">
        <f t="shared" si="36"/>
        <v>#N/A</v>
      </c>
      <c r="AT221" s="8" t="e">
        <f t="shared" si="37"/>
        <v>#N/A</v>
      </c>
      <c r="AU221" s="8" t="e">
        <f t="shared" si="38"/>
        <v>#N/A</v>
      </c>
      <c r="AV221" s="6" t="e">
        <f t="shared" si="46"/>
        <v>#N/A</v>
      </c>
      <c r="AW221" s="8" t="e">
        <f t="shared" si="39"/>
        <v>#N/A</v>
      </c>
      <c r="AX221" s="8" t="e">
        <f t="shared" si="40"/>
        <v>#N/A</v>
      </c>
      <c r="AY221" s="6" t="e">
        <f t="shared" si="32"/>
        <v>#N/A</v>
      </c>
      <c r="AZ221" s="6" t="e">
        <f t="shared" si="41"/>
        <v>#N/A</v>
      </c>
      <c r="BA221" s="6" t="e">
        <f t="shared" si="47"/>
        <v>#N/A</v>
      </c>
      <c r="BB221" s="6">
        <f t="shared" si="42"/>
        <v>6.6828640776698714E-2</v>
      </c>
      <c r="BC221" s="6">
        <f t="shared" si="43"/>
        <v>4.4552427184465809E-2</v>
      </c>
      <c r="BD221" s="6">
        <f t="shared" si="44"/>
        <v>2.2276213592232905E-2</v>
      </c>
      <c r="BE221" s="6" t="e">
        <f t="shared" si="33"/>
        <v>#N/A</v>
      </c>
    </row>
    <row r="222" spans="30:57" x14ac:dyDescent="0.25">
      <c r="AD222" s="7">
        <v>163</v>
      </c>
      <c r="AE222" s="7">
        <f>Q64</f>
        <v>0</v>
      </c>
      <c r="AF222" s="4" t="str">
        <f t="shared" si="34"/>
        <v/>
      </c>
      <c r="AG222" s="4" t="e">
        <f t="shared" si="35"/>
        <v>#N/A</v>
      </c>
      <c r="AH222" s="4" t="str">
        <f t="shared" si="45"/>
        <v/>
      </c>
      <c r="AI222" s="4">
        <f>$Q$8</f>
        <v>28.022880327358731</v>
      </c>
      <c r="AJ222" s="4">
        <f>$Q$9</f>
        <v>28.041001039332841</v>
      </c>
      <c r="AK222" s="4">
        <f>$R$8</f>
        <v>27.986638903410512</v>
      </c>
      <c r="AL222" s="4">
        <f>$R$9</f>
        <v>27.968518191436402</v>
      </c>
      <c r="AM222" s="4">
        <f>$G$8</f>
        <v>28.004759615384621</v>
      </c>
      <c r="AN222" s="4">
        <f>$E$46</f>
        <v>28</v>
      </c>
      <c r="AO222" s="4">
        <f>SPC!$G$9</f>
        <v>28.05912175130695</v>
      </c>
      <c r="AP222" s="4">
        <f>SPC!$G$10</f>
        <v>27.950397479462293</v>
      </c>
      <c r="AQ222" s="5">
        <f>SPC!$G$47</f>
        <v>28.1</v>
      </c>
      <c r="AR222" s="6">
        <f>SPC!$E$47</f>
        <v>27.9</v>
      </c>
      <c r="AS222" s="6" t="e">
        <f t="shared" si="36"/>
        <v>#N/A</v>
      </c>
      <c r="AT222" s="8" t="e">
        <f t="shared" si="37"/>
        <v>#N/A</v>
      </c>
      <c r="AU222" s="8" t="e">
        <f t="shared" si="38"/>
        <v>#N/A</v>
      </c>
      <c r="AV222" s="6" t="e">
        <f t="shared" si="46"/>
        <v>#N/A</v>
      </c>
      <c r="AW222" s="8" t="e">
        <f t="shared" si="39"/>
        <v>#N/A</v>
      </c>
      <c r="AX222" s="8" t="e">
        <f t="shared" si="40"/>
        <v>#N/A</v>
      </c>
      <c r="AY222" s="6" t="e">
        <f t="shared" si="32"/>
        <v>#N/A</v>
      </c>
      <c r="AZ222" s="6" t="e">
        <f t="shared" si="41"/>
        <v>#N/A</v>
      </c>
      <c r="BA222" s="6" t="e">
        <f t="shared" si="47"/>
        <v>#N/A</v>
      </c>
      <c r="BB222" s="6">
        <f t="shared" si="42"/>
        <v>6.6828640776698714E-2</v>
      </c>
      <c r="BC222" s="6">
        <f t="shared" si="43"/>
        <v>4.4552427184465809E-2</v>
      </c>
      <c r="BD222" s="6">
        <f t="shared" si="44"/>
        <v>2.2276213592232905E-2</v>
      </c>
      <c r="BE222" s="6" t="e">
        <f t="shared" si="33"/>
        <v>#N/A</v>
      </c>
    </row>
    <row r="223" spans="30:57" x14ac:dyDescent="0.25">
      <c r="AD223" s="7">
        <v>164</v>
      </c>
      <c r="AE223" s="7">
        <f>Q65</f>
        <v>0</v>
      </c>
      <c r="AF223" s="4" t="str">
        <f t="shared" si="34"/>
        <v/>
      </c>
      <c r="AG223" s="4" t="e">
        <f t="shared" si="35"/>
        <v>#N/A</v>
      </c>
      <c r="AH223" s="4" t="str">
        <f t="shared" si="45"/>
        <v/>
      </c>
      <c r="AI223" s="4">
        <f>$Q$8</f>
        <v>28.022880327358731</v>
      </c>
      <c r="AJ223" s="4">
        <f>$Q$9</f>
        <v>28.041001039332841</v>
      </c>
      <c r="AK223" s="4">
        <f>$R$8</f>
        <v>27.986638903410512</v>
      </c>
      <c r="AL223" s="4">
        <f>$R$9</f>
        <v>27.968518191436402</v>
      </c>
      <c r="AM223" s="4">
        <f>$G$8</f>
        <v>28.004759615384621</v>
      </c>
      <c r="AN223" s="4">
        <f>$E$46</f>
        <v>28</v>
      </c>
      <c r="AO223" s="4">
        <f>SPC!$G$9</f>
        <v>28.05912175130695</v>
      </c>
      <c r="AP223" s="4">
        <f>SPC!$G$10</f>
        <v>27.950397479462293</v>
      </c>
      <c r="AQ223" s="5">
        <f>SPC!$G$47</f>
        <v>28.1</v>
      </c>
      <c r="AR223" s="6">
        <f>SPC!$E$47</f>
        <v>27.9</v>
      </c>
      <c r="AS223" s="6" t="e">
        <f t="shared" si="36"/>
        <v>#N/A</v>
      </c>
      <c r="AT223" s="8" t="e">
        <f t="shared" si="37"/>
        <v>#N/A</v>
      </c>
      <c r="AU223" s="8" t="e">
        <f t="shared" si="38"/>
        <v>#N/A</v>
      </c>
      <c r="AV223" s="6" t="e">
        <f t="shared" si="46"/>
        <v>#N/A</v>
      </c>
      <c r="AW223" s="8" t="e">
        <f t="shared" si="39"/>
        <v>#N/A</v>
      </c>
      <c r="AX223" s="8" t="e">
        <f t="shared" si="40"/>
        <v>#N/A</v>
      </c>
      <c r="AY223" s="6" t="e">
        <f t="shared" si="32"/>
        <v>#N/A</v>
      </c>
      <c r="AZ223" s="6" t="e">
        <f t="shared" si="41"/>
        <v>#N/A</v>
      </c>
      <c r="BA223" s="6" t="e">
        <f t="shared" si="47"/>
        <v>#N/A</v>
      </c>
      <c r="BB223" s="6">
        <f t="shared" si="42"/>
        <v>6.6828640776698714E-2</v>
      </c>
      <c r="BC223" s="6">
        <f t="shared" si="43"/>
        <v>4.4552427184465809E-2</v>
      </c>
      <c r="BD223" s="6">
        <f t="shared" si="44"/>
        <v>2.2276213592232905E-2</v>
      </c>
      <c r="BE223" s="6" t="e">
        <f t="shared" si="33"/>
        <v>#N/A</v>
      </c>
    </row>
    <row r="224" spans="30:57" x14ac:dyDescent="0.25">
      <c r="AD224" s="7">
        <v>165</v>
      </c>
      <c r="AE224" s="7">
        <f>Q66</f>
        <v>0</v>
      </c>
      <c r="AF224" s="4" t="str">
        <f t="shared" si="34"/>
        <v/>
      </c>
      <c r="AG224" s="4" t="e">
        <f t="shared" si="35"/>
        <v>#N/A</v>
      </c>
      <c r="AH224" s="4" t="str">
        <f t="shared" si="45"/>
        <v/>
      </c>
      <c r="AI224" s="4">
        <f>$Q$8</f>
        <v>28.022880327358731</v>
      </c>
      <c r="AJ224" s="4">
        <f>$Q$9</f>
        <v>28.041001039332841</v>
      </c>
      <c r="AK224" s="4">
        <f>$R$8</f>
        <v>27.986638903410512</v>
      </c>
      <c r="AL224" s="4">
        <f>$R$9</f>
        <v>27.968518191436402</v>
      </c>
      <c r="AM224" s="4">
        <f>$G$8</f>
        <v>28.004759615384621</v>
      </c>
      <c r="AN224" s="4">
        <f>$E$46</f>
        <v>28</v>
      </c>
      <c r="AO224" s="4">
        <f>SPC!$G$9</f>
        <v>28.05912175130695</v>
      </c>
      <c r="AP224" s="4">
        <f>SPC!$G$10</f>
        <v>27.950397479462293</v>
      </c>
      <c r="AQ224" s="5">
        <f>SPC!$G$47</f>
        <v>28.1</v>
      </c>
      <c r="AR224" s="6">
        <f>SPC!$E$47</f>
        <v>27.9</v>
      </c>
      <c r="AS224" s="6" t="e">
        <f t="shared" si="36"/>
        <v>#N/A</v>
      </c>
      <c r="AT224" s="8" t="e">
        <f t="shared" si="37"/>
        <v>#N/A</v>
      </c>
      <c r="AU224" s="8" t="e">
        <f t="shared" si="38"/>
        <v>#N/A</v>
      </c>
      <c r="AV224" s="6" t="e">
        <f t="shared" si="46"/>
        <v>#N/A</v>
      </c>
      <c r="AW224" s="8" t="e">
        <f t="shared" si="39"/>
        <v>#N/A</v>
      </c>
      <c r="AX224" s="8" t="e">
        <f t="shared" si="40"/>
        <v>#N/A</v>
      </c>
      <c r="AY224" s="6" t="e">
        <f t="shared" si="32"/>
        <v>#N/A</v>
      </c>
      <c r="AZ224" s="6" t="e">
        <f t="shared" si="41"/>
        <v>#N/A</v>
      </c>
      <c r="BA224" s="6" t="e">
        <f t="shared" si="47"/>
        <v>#N/A</v>
      </c>
      <c r="BB224" s="6">
        <f t="shared" si="42"/>
        <v>6.6828640776698714E-2</v>
      </c>
      <c r="BC224" s="6">
        <f t="shared" si="43"/>
        <v>4.4552427184465809E-2</v>
      </c>
      <c r="BD224" s="6">
        <f t="shared" si="44"/>
        <v>2.2276213592232905E-2</v>
      </c>
      <c r="BE224" s="6" t="e">
        <f t="shared" si="33"/>
        <v>#N/A</v>
      </c>
    </row>
    <row r="225" spans="30:57" x14ac:dyDescent="0.25">
      <c r="AD225" s="7">
        <v>166</v>
      </c>
      <c r="AE225" s="7">
        <f>Q67</f>
        <v>0</v>
      </c>
      <c r="AF225" s="4" t="str">
        <f t="shared" si="34"/>
        <v/>
      </c>
      <c r="AG225" s="4" t="e">
        <f t="shared" si="35"/>
        <v>#N/A</v>
      </c>
      <c r="AH225" s="4" t="str">
        <f t="shared" si="45"/>
        <v/>
      </c>
      <c r="AI225" s="4">
        <f>$Q$8</f>
        <v>28.022880327358731</v>
      </c>
      <c r="AJ225" s="4">
        <f>$Q$9</f>
        <v>28.041001039332841</v>
      </c>
      <c r="AK225" s="4">
        <f>$R$8</f>
        <v>27.986638903410512</v>
      </c>
      <c r="AL225" s="4">
        <f>$R$9</f>
        <v>27.968518191436402</v>
      </c>
      <c r="AM225" s="4">
        <f>$G$8</f>
        <v>28.004759615384621</v>
      </c>
      <c r="AN225" s="4">
        <f>$E$46</f>
        <v>28</v>
      </c>
      <c r="AO225" s="4">
        <f>SPC!$G$9</f>
        <v>28.05912175130695</v>
      </c>
      <c r="AP225" s="4">
        <f>SPC!$G$10</f>
        <v>27.950397479462293</v>
      </c>
      <c r="AQ225" s="5">
        <f>SPC!$G$47</f>
        <v>28.1</v>
      </c>
      <c r="AR225" s="6">
        <f>SPC!$E$47</f>
        <v>27.9</v>
      </c>
      <c r="AS225" s="6" t="e">
        <f t="shared" si="36"/>
        <v>#N/A</v>
      </c>
      <c r="AT225" s="8" t="e">
        <f t="shared" si="37"/>
        <v>#N/A</v>
      </c>
      <c r="AU225" s="8" t="e">
        <f t="shared" si="38"/>
        <v>#N/A</v>
      </c>
      <c r="AV225" s="6" t="e">
        <f t="shared" si="46"/>
        <v>#N/A</v>
      </c>
      <c r="AW225" s="8" t="e">
        <f t="shared" si="39"/>
        <v>#N/A</v>
      </c>
      <c r="AX225" s="8" t="e">
        <f t="shared" si="40"/>
        <v>#N/A</v>
      </c>
      <c r="AY225" s="6" t="e">
        <f t="shared" si="32"/>
        <v>#N/A</v>
      </c>
      <c r="AZ225" s="6" t="e">
        <f t="shared" si="41"/>
        <v>#N/A</v>
      </c>
      <c r="BA225" s="6" t="e">
        <f t="shared" si="47"/>
        <v>#N/A</v>
      </c>
      <c r="BB225" s="6">
        <f t="shared" si="42"/>
        <v>6.6828640776698714E-2</v>
      </c>
      <c r="BC225" s="6">
        <f t="shared" si="43"/>
        <v>4.4552427184465809E-2</v>
      </c>
      <c r="BD225" s="6">
        <f t="shared" si="44"/>
        <v>2.2276213592232905E-2</v>
      </c>
      <c r="BE225" s="6" t="e">
        <f t="shared" si="33"/>
        <v>#N/A</v>
      </c>
    </row>
    <row r="226" spans="30:57" x14ac:dyDescent="0.25">
      <c r="AD226" s="7">
        <v>167</v>
      </c>
      <c r="AE226" s="7">
        <f>Q68</f>
        <v>0</v>
      </c>
      <c r="AF226" s="4" t="str">
        <f t="shared" si="34"/>
        <v/>
      </c>
      <c r="AG226" s="4" t="e">
        <f t="shared" si="35"/>
        <v>#N/A</v>
      </c>
      <c r="AH226" s="4" t="str">
        <f t="shared" si="45"/>
        <v/>
      </c>
      <c r="AI226" s="4">
        <f>$Q$8</f>
        <v>28.022880327358731</v>
      </c>
      <c r="AJ226" s="4">
        <f>$Q$9</f>
        <v>28.041001039332841</v>
      </c>
      <c r="AK226" s="4">
        <f>$R$8</f>
        <v>27.986638903410512</v>
      </c>
      <c r="AL226" s="4">
        <f>$R$9</f>
        <v>27.968518191436402</v>
      </c>
      <c r="AM226" s="4">
        <f>$G$8</f>
        <v>28.004759615384621</v>
      </c>
      <c r="AN226" s="4">
        <f>$E$46</f>
        <v>28</v>
      </c>
      <c r="AO226" s="4">
        <f>SPC!$G$9</f>
        <v>28.05912175130695</v>
      </c>
      <c r="AP226" s="4">
        <f>SPC!$G$10</f>
        <v>27.950397479462293</v>
      </c>
      <c r="AQ226" s="5">
        <f>SPC!$G$47</f>
        <v>28.1</v>
      </c>
      <c r="AR226" s="6">
        <f>SPC!$E$47</f>
        <v>27.9</v>
      </c>
      <c r="AS226" s="6" t="e">
        <f t="shared" si="36"/>
        <v>#N/A</v>
      </c>
      <c r="AT226" s="8" t="e">
        <f t="shared" si="37"/>
        <v>#N/A</v>
      </c>
      <c r="AU226" s="8" t="e">
        <f t="shared" si="38"/>
        <v>#N/A</v>
      </c>
      <c r="AV226" s="6" t="e">
        <f t="shared" si="46"/>
        <v>#N/A</v>
      </c>
      <c r="AW226" s="8" t="e">
        <f t="shared" si="39"/>
        <v>#N/A</v>
      </c>
      <c r="AX226" s="8" t="e">
        <f t="shared" si="40"/>
        <v>#N/A</v>
      </c>
      <c r="AY226" s="6" t="e">
        <f t="shared" si="32"/>
        <v>#N/A</v>
      </c>
      <c r="AZ226" s="6" t="e">
        <f t="shared" si="41"/>
        <v>#N/A</v>
      </c>
      <c r="BA226" s="6" t="e">
        <f t="shared" si="47"/>
        <v>#N/A</v>
      </c>
      <c r="BB226" s="6">
        <f t="shared" si="42"/>
        <v>6.6828640776698714E-2</v>
      </c>
      <c r="BC226" s="6">
        <f t="shared" si="43"/>
        <v>4.4552427184465809E-2</v>
      </c>
      <c r="BD226" s="6">
        <f t="shared" si="44"/>
        <v>2.2276213592232905E-2</v>
      </c>
      <c r="BE226" s="6" t="e">
        <f t="shared" si="33"/>
        <v>#N/A</v>
      </c>
    </row>
    <row r="227" spans="30:57" x14ac:dyDescent="0.25">
      <c r="AD227" s="7">
        <v>168</v>
      </c>
      <c r="AE227" s="7">
        <f>Q69</f>
        <v>0</v>
      </c>
      <c r="AF227" s="4" t="str">
        <f t="shared" si="34"/>
        <v/>
      </c>
      <c r="AG227" s="4" t="e">
        <f t="shared" si="35"/>
        <v>#N/A</v>
      </c>
      <c r="AH227" s="4" t="str">
        <f t="shared" si="45"/>
        <v/>
      </c>
      <c r="AI227" s="4">
        <f>$Q$8</f>
        <v>28.022880327358731</v>
      </c>
      <c r="AJ227" s="4">
        <f>$Q$9</f>
        <v>28.041001039332841</v>
      </c>
      <c r="AK227" s="4">
        <f>$R$8</f>
        <v>27.986638903410512</v>
      </c>
      <c r="AL227" s="4">
        <f>$R$9</f>
        <v>27.968518191436402</v>
      </c>
      <c r="AM227" s="4">
        <f>$G$8</f>
        <v>28.004759615384621</v>
      </c>
      <c r="AN227" s="4">
        <f>$E$46</f>
        <v>28</v>
      </c>
      <c r="AO227" s="4">
        <f>SPC!$G$9</f>
        <v>28.05912175130695</v>
      </c>
      <c r="AP227" s="4">
        <f>SPC!$G$10</f>
        <v>27.950397479462293</v>
      </c>
      <c r="AQ227" s="5">
        <f>SPC!$G$47</f>
        <v>28.1</v>
      </c>
      <c r="AR227" s="6">
        <f>SPC!$E$47</f>
        <v>27.9</v>
      </c>
      <c r="AS227" s="6" t="e">
        <f t="shared" si="36"/>
        <v>#N/A</v>
      </c>
      <c r="AT227" s="8" t="e">
        <f t="shared" si="37"/>
        <v>#N/A</v>
      </c>
      <c r="AU227" s="8" t="e">
        <f t="shared" si="38"/>
        <v>#N/A</v>
      </c>
      <c r="AV227" s="6" t="e">
        <f t="shared" si="46"/>
        <v>#N/A</v>
      </c>
      <c r="AW227" s="8" t="e">
        <f t="shared" si="39"/>
        <v>#N/A</v>
      </c>
      <c r="AX227" s="8" t="e">
        <f t="shared" si="40"/>
        <v>#N/A</v>
      </c>
      <c r="AY227" s="6" t="e">
        <f t="shared" si="32"/>
        <v>#N/A</v>
      </c>
      <c r="AZ227" s="6" t="e">
        <f t="shared" si="41"/>
        <v>#N/A</v>
      </c>
      <c r="BA227" s="6" t="e">
        <f t="shared" si="47"/>
        <v>#N/A</v>
      </c>
      <c r="BB227" s="6">
        <f t="shared" si="42"/>
        <v>6.6828640776698714E-2</v>
      </c>
      <c r="BC227" s="6">
        <f t="shared" si="43"/>
        <v>4.4552427184465809E-2</v>
      </c>
      <c r="BD227" s="6">
        <f t="shared" si="44"/>
        <v>2.2276213592232905E-2</v>
      </c>
      <c r="BE227" s="6" t="e">
        <f t="shared" si="33"/>
        <v>#N/A</v>
      </c>
    </row>
    <row r="228" spans="30:57" x14ac:dyDescent="0.25">
      <c r="AD228" s="7">
        <v>169</v>
      </c>
      <c r="AE228" s="7">
        <f>Q70</f>
        <v>0</v>
      </c>
      <c r="AF228" s="4" t="str">
        <f t="shared" si="34"/>
        <v/>
      </c>
      <c r="AG228" s="4" t="e">
        <f t="shared" si="35"/>
        <v>#N/A</v>
      </c>
      <c r="AH228" s="4" t="str">
        <f t="shared" si="45"/>
        <v/>
      </c>
      <c r="AI228" s="4">
        <f>$Q$8</f>
        <v>28.022880327358731</v>
      </c>
      <c r="AJ228" s="4">
        <f>$Q$9</f>
        <v>28.041001039332841</v>
      </c>
      <c r="AK228" s="4">
        <f>$R$8</f>
        <v>27.986638903410512</v>
      </c>
      <c r="AL228" s="4">
        <f>$R$9</f>
        <v>27.968518191436402</v>
      </c>
      <c r="AM228" s="4">
        <f>$G$8</f>
        <v>28.004759615384621</v>
      </c>
      <c r="AN228" s="4">
        <f>$E$46</f>
        <v>28</v>
      </c>
      <c r="AO228" s="4">
        <f>SPC!$G$9</f>
        <v>28.05912175130695</v>
      </c>
      <c r="AP228" s="4">
        <f>SPC!$G$10</f>
        <v>27.950397479462293</v>
      </c>
      <c r="AQ228" s="5">
        <f>SPC!$G$47</f>
        <v>28.1</v>
      </c>
      <c r="AR228" s="6">
        <f>SPC!$E$47</f>
        <v>27.9</v>
      </c>
      <c r="AS228" s="6" t="e">
        <f t="shared" si="36"/>
        <v>#N/A</v>
      </c>
      <c r="AT228" s="8" t="e">
        <f t="shared" si="37"/>
        <v>#N/A</v>
      </c>
      <c r="AU228" s="8" t="e">
        <f t="shared" si="38"/>
        <v>#N/A</v>
      </c>
      <c r="AV228" s="6" t="e">
        <f t="shared" si="46"/>
        <v>#N/A</v>
      </c>
      <c r="AW228" s="8" t="e">
        <f t="shared" si="39"/>
        <v>#N/A</v>
      </c>
      <c r="AX228" s="8" t="e">
        <f t="shared" si="40"/>
        <v>#N/A</v>
      </c>
      <c r="AY228" s="6" t="e">
        <f t="shared" ref="AY228:AY259" si="48">IF(OR(AND(SUM(AW224:AW228)&gt;=4,AW228=1),AND(SUM(AX224:AX228)&gt;=4,AX228=1)),AG228,NA())</f>
        <v>#N/A</v>
      </c>
      <c r="AZ228" s="6" t="e">
        <f t="shared" si="41"/>
        <v>#N/A</v>
      </c>
      <c r="BA228" s="6" t="e">
        <f t="shared" si="47"/>
        <v>#N/A</v>
      </c>
      <c r="BB228" s="6">
        <f t="shared" si="42"/>
        <v>6.6828640776698714E-2</v>
      </c>
      <c r="BC228" s="6">
        <f t="shared" si="43"/>
        <v>4.4552427184465809E-2</v>
      </c>
      <c r="BD228" s="6">
        <f t="shared" si="44"/>
        <v>2.2276213592232905E-2</v>
      </c>
      <c r="BE228" s="6" t="e">
        <f t="shared" si="33"/>
        <v>#N/A</v>
      </c>
    </row>
    <row r="229" spans="30:57" x14ac:dyDescent="0.25">
      <c r="AD229" s="7">
        <v>170</v>
      </c>
      <c r="AE229" s="7">
        <f>Q71</f>
        <v>0</v>
      </c>
      <c r="AF229" s="4" t="str">
        <f t="shared" si="34"/>
        <v/>
      </c>
      <c r="AG229" s="4" t="e">
        <f t="shared" si="35"/>
        <v>#N/A</v>
      </c>
      <c r="AH229" s="4" t="str">
        <f t="shared" si="45"/>
        <v/>
      </c>
      <c r="AI229" s="4">
        <f>$Q$8</f>
        <v>28.022880327358731</v>
      </c>
      <c r="AJ229" s="4">
        <f>$Q$9</f>
        <v>28.041001039332841</v>
      </c>
      <c r="AK229" s="4">
        <f>$R$8</f>
        <v>27.986638903410512</v>
      </c>
      <c r="AL229" s="4">
        <f>$R$9</f>
        <v>27.968518191436402</v>
      </c>
      <c r="AM229" s="4">
        <f>$G$8</f>
        <v>28.004759615384621</v>
      </c>
      <c r="AN229" s="4">
        <f>$E$46</f>
        <v>28</v>
      </c>
      <c r="AO229" s="4">
        <f>SPC!$G$9</f>
        <v>28.05912175130695</v>
      </c>
      <c r="AP229" s="4">
        <f>SPC!$G$10</f>
        <v>27.950397479462293</v>
      </c>
      <c r="AQ229" s="5">
        <f>SPC!$G$47</f>
        <v>28.1</v>
      </c>
      <c r="AR229" s="6">
        <f>SPC!$E$47</f>
        <v>27.9</v>
      </c>
      <c r="AS229" s="6" t="e">
        <f t="shared" si="36"/>
        <v>#N/A</v>
      </c>
      <c r="AT229" s="8" t="e">
        <f t="shared" si="37"/>
        <v>#N/A</v>
      </c>
      <c r="AU229" s="8" t="e">
        <f t="shared" si="38"/>
        <v>#N/A</v>
      </c>
      <c r="AV229" s="6" t="e">
        <f t="shared" si="46"/>
        <v>#N/A</v>
      </c>
      <c r="AW229" s="8" t="e">
        <f t="shared" si="39"/>
        <v>#N/A</v>
      </c>
      <c r="AX229" s="8" t="e">
        <f t="shared" si="40"/>
        <v>#N/A</v>
      </c>
      <c r="AY229" s="6" t="e">
        <f t="shared" si="48"/>
        <v>#N/A</v>
      </c>
      <c r="AZ229" s="6" t="e">
        <f t="shared" si="41"/>
        <v>#N/A</v>
      </c>
      <c r="BA229" s="6" t="e">
        <f t="shared" si="47"/>
        <v>#N/A</v>
      </c>
      <c r="BB229" s="6">
        <f t="shared" si="42"/>
        <v>6.6828640776698714E-2</v>
      </c>
      <c r="BC229" s="6">
        <f t="shared" si="43"/>
        <v>4.4552427184465809E-2</v>
      </c>
      <c r="BD229" s="6">
        <f t="shared" si="44"/>
        <v>2.2276213592232905E-2</v>
      </c>
      <c r="BE229" s="6" t="e">
        <f t="shared" ref="BE229:BE259" si="49">IF(AND(AH229&lt;&gt;"",AH229&gt;BB229),AH229,NA())</f>
        <v>#N/A</v>
      </c>
    </row>
    <row r="230" spans="30:57" x14ac:dyDescent="0.25">
      <c r="AD230" s="7">
        <v>171</v>
      </c>
      <c r="AE230" s="7">
        <f>Q72</f>
        <v>0</v>
      </c>
      <c r="AF230" s="4" t="str">
        <f t="shared" si="34"/>
        <v/>
      </c>
      <c r="AG230" s="4" t="e">
        <f t="shared" si="35"/>
        <v>#N/A</v>
      </c>
      <c r="AH230" s="4" t="str">
        <f t="shared" si="45"/>
        <v/>
      </c>
      <c r="AI230" s="4">
        <f>$Q$8</f>
        <v>28.022880327358731</v>
      </c>
      <c r="AJ230" s="4">
        <f>$Q$9</f>
        <v>28.041001039332841</v>
      </c>
      <c r="AK230" s="4">
        <f>$R$8</f>
        <v>27.986638903410512</v>
      </c>
      <c r="AL230" s="4">
        <f>$R$9</f>
        <v>27.968518191436402</v>
      </c>
      <c r="AM230" s="4">
        <f>$G$8</f>
        <v>28.004759615384621</v>
      </c>
      <c r="AN230" s="4">
        <f>$E$46</f>
        <v>28</v>
      </c>
      <c r="AO230" s="4">
        <f>SPC!$G$9</f>
        <v>28.05912175130695</v>
      </c>
      <c r="AP230" s="4">
        <f>SPC!$G$10</f>
        <v>27.950397479462293</v>
      </c>
      <c r="AQ230" s="5">
        <f>SPC!$G$47</f>
        <v>28.1</v>
      </c>
      <c r="AR230" s="6">
        <f>SPC!$E$47</f>
        <v>27.9</v>
      </c>
      <c r="AS230" s="6" t="e">
        <f t="shared" si="36"/>
        <v>#N/A</v>
      </c>
      <c r="AT230" s="8" t="e">
        <f t="shared" si="37"/>
        <v>#N/A</v>
      </c>
      <c r="AU230" s="8" t="e">
        <f t="shared" si="38"/>
        <v>#N/A</v>
      </c>
      <c r="AV230" s="6" t="e">
        <f t="shared" si="46"/>
        <v>#N/A</v>
      </c>
      <c r="AW230" s="8" t="e">
        <f t="shared" si="39"/>
        <v>#N/A</v>
      </c>
      <c r="AX230" s="8" t="e">
        <f t="shared" si="40"/>
        <v>#N/A</v>
      </c>
      <c r="AY230" s="6" t="e">
        <f t="shared" si="48"/>
        <v>#N/A</v>
      </c>
      <c r="AZ230" s="6" t="e">
        <f t="shared" si="41"/>
        <v>#N/A</v>
      </c>
      <c r="BA230" s="6" t="e">
        <f t="shared" si="47"/>
        <v>#N/A</v>
      </c>
      <c r="BB230" s="6">
        <f t="shared" si="42"/>
        <v>6.6828640776698714E-2</v>
      </c>
      <c r="BC230" s="6">
        <f t="shared" si="43"/>
        <v>4.4552427184465809E-2</v>
      </c>
      <c r="BD230" s="6">
        <f t="shared" si="44"/>
        <v>2.2276213592232905E-2</v>
      </c>
      <c r="BE230" s="6" t="e">
        <f t="shared" si="49"/>
        <v>#N/A</v>
      </c>
    </row>
    <row r="231" spans="30:57" x14ac:dyDescent="0.25">
      <c r="AD231" s="7">
        <v>172</v>
      </c>
      <c r="AE231" s="7">
        <f>Q73</f>
        <v>0</v>
      </c>
      <c r="AF231" s="4" t="str">
        <f t="shared" si="34"/>
        <v/>
      </c>
      <c r="AG231" s="4" t="e">
        <f t="shared" si="35"/>
        <v>#N/A</v>
      </c>
      <c r="AH231" s="4" t="str">
        <f t="shared" si="45"/>
        <v/>
      </c>
      <c r="AI231" s="4">
        <f>$Q$8</f>
        <v>28.022880327358731</v>
      </c>
      <c r="AJ231" s="4">
        <f>$Q$9</f>
        <v>28.041001039332841</v>
      </c>
      <c r="AK231" s="4">
        <f>$R$8</f>
        <v>27.986638903410512</v>
      </c>
      <c r="AL231" s="4">
        <f>$R$9</f>
        <v>27.968518191436402</v>
      </c>
      <c r="AM231" s="4">
        <f>$G$8</f>
        <v>28.004759615384621</v>
      </c>
      <c r="AN231" s="4">
        <f>$E$46</f>
        <v>28</v>
      </c>
      <c r="AO231" s="4">
        <f>SPC!$G$9</f>
        <v>28.05912175130695</v>
      </c>
      <c r="AP231" s="4">
        <f>SPC!$G$10</f>
        <v>27.950397479462293</v>
      </c>
      <c r="AQ231" s="5">
        <f>SPC!$G$47</f>
        <v>28.1</v>
      </c>
      <c r="AR231" s="6">
        <f>SPC!$E$47</f>
        <v>27.9</v>
      </c>
      <c r="AS231" s="6" t="e">
        <f t="shared" si="36"/>
        <v>#N/A</v>
      </c>
      <c r="AT231" s="8" t="e">
        <f t="shared" si="37"/>
        <v>#N/A</v>
      </c>
      <c r="AU231" s="8" t="e">
        <f t="shared" si="38"/>
        <v>#N/A</v>
      </c>
      <c r="AV231" s="6" t="e">
        <f t="shared" si="46"/>
        <v>#N/A</v>
      </c>
      <c r="AW231" s="8" t="e">
        <f t="shared" si="39"/>
        <v>#N/A</v>
      </c>
      <c r="AX231" s="8" t="e">
        <f t="shared" si="40"/>
        <v>#N/A</v>
      </c>
      <c r="AY231" s="6" t="e">
        <f t="shared" si="48"/>
        <v>#N/A</v>
      </c>
      <c r="AZ231" s="6" t="e">
        <f t="shared" si="41"/>
        <v>#N/A</v>
      </c>
      <c r="BA231" s="6" t="e">
        <f t="shared" si="47"/>
        <v>#N/A</v>
      </c>
      <c r="BB231" s="6">
        <f t="shared" si="42"/>
        <v>6.6828640776698714E-2</v>
      </c>
      <c r="BC231" s="6">
        <f t="shared" si="43"/>
        <v>4.4552427184465809E-2</v>
      </c>
      <c r="BD231" s="6">
        <f t="shared" si="44"/>
        <v>2.2276213592232905E-2</v>
      </c>
      <c r="BE231" s="6" t="e">
        <f t="shared" si="49"/>
        <v>#N/A</v>
      </c>
    </row>
    <row r="232" spans="30:57" x14ac:dyDescent="0.25">
      <c r="AD232" s="7">
        <v>173</v>
      </c>
      <c r="AE232" s="7">
        <f>Q74</f>
        <v>0</v>
      </c>
      <c r="AF232" s="4" t="str">
        <f t="shared" si="34"/>
        <v/>
      </c>
      <c r="AG232" s="4" t="e">
        <f t="shared" si="35"/>
        <v>#N/A</v>
      </c>
      <c r="AH232" s="4" t="str">
        <f t="shared" si="45"/>
        <v/>
      </c>
      <c r="AI232" s="4">
        <f>$Q$8</f>
        <v>28.022880327358731</v>
      </c>
      <c r="AJ232" s="4">
        <f>$Q$9</f>
        <v>28.041001039332841</v>
      </c>
      <c r="AK232" s="4">
        <f>$R$8</f>
        <v>27.986638903410512</v>
      </c>
      <c r="AL232" s="4">
        <f>$R$9</f>
        <v>27.968518191436402</v>
      </c>
      <c r="AM232" s="4">
        <f>$G$8</f>
        <v>28.004759615384621</v>
      </c>
      <c r="AN232" s="4">
        <f>$E$46</f>
        <v>28</v>
      </c>
      <c r="AO232" s="4">
        <f>SPC!$G$9</f>
        <v>28.05912175130695</v>
      </c>
      <c r="AP232" s="4">
        <f>SPC!$G$10</f>
        <v>27.950397479462293</v>
      </c>
      <c r="AQ232" s="5">
        <f>SPC!$G$47</f>
        <v>28.1</v>
      </c>
      <c r="AR232" s="6">
        <f>SPC!$E$47</f>
        <v>27.9</v>
      </c>
      <c r="AS232" s="6" t="e">
        <f t="shared" si="36"/>
        <v>#N/A</v>
      </c>
      <c r="AT232" s="8" t="e">
        <f t="shared" si="37"/>
        <v>#N/A</v>
      </c>
      <c r="AU232" s="8" t="e">
        <f t="shared" si="38"/>
        <v>#N/A</v>
      </c>
      <c r="AV232" s="6" t="e">
        <f t="shared" si="46"/>
        <v>#N/A</v>
      </c>
      <c r="AW232" s="8" t="e">
        <f t="shared" si="39"/>
        <v>#N/A</v>
      </c>
      <c r="AX232" s="8" t="e">
        <f t="shared" si="40"/>
        <v>#N/A</v>
      </c>
      <c r="AY232" s="6" t="e">
        <f t="shared" si="48"/>
        <v>#N/A</v>
      </c>
      <c r="AZ232" s="6" t="e">
        <f t="shared" si="41"/>
        <v>#N/A</v>
      </c>
      <c r="BA232" s="6" t="e">
        <f t="shared" si="47"/>
        <v>#N/A</v>
      </c>
      <c r="BB232" s="6">
        <f t="shared" si="42"/>
        <v>6.6828640776698714E-2</v>
      </c>
      <c r="BC232" s="6">
        <f t="shared" si="43"/>
        <v>4.4552427184465809E-2</v>
      </c>
      <c r="BD232" s="6">
        <f t="shared" si="44"/>
        <v>2.2276213592232905E-2</v>
      </c>
      <c r="BE232" s="6" t="e">
        <f t="shared" si="49"/>
        <v>#N/A</v>
      </c>
    </row>
    <row r="233" spans="30:57" x14ac:dyDescent="0.25">
      <c r="AD233" s="7">
        <v>174</v>
      </c>
      <c r="AE233" s="7">
        <f>Q75</f>
        <v>0</v>
      </c>
      <c r="AF233" s="4" t="str">
        <f t="shared" si="34"/>
        <v/>
      </c>
      <c r="AG233" s="4" t="e">
        <f t="shared" si="35"/>
        <v>#N/A</v>
      </c>
      <c r="AH233" s="4" t="str">
        <f t="shared" si="45"/>
        <v/>
      </c>
      <c r="AI233" s="4">
        <f>$Q$8</f>
        <v>28.022880327358731</v>
      </c>
      <c r="AJ233" s="4">
        <f>$Q$9</f>
        <v>28.041001039332841</v>
      </c>
      <c r="AK233" s="4">
        <f>$R$8</f>
        <v>27.986638903410512</v>
      </c>
      <c r="AL233" s="4">
        <f>$R$9</f>
        <v>27.968518191436402</v>
      </c>
      <c r="AM233" s="4">
        <f>$G$8</f>
        <v>28.004759615384621</v>
      </c>
      <c r="AN233" s="4">
        <f>$E$46</f>
        <v>28</v>
      </c>
      <c r="AO233" s="4">
        <f>SPC!$G$9</f>
        <v>28.05912175130695</v>
      </c>
      <c r="AP233" s="4">
        <f>SPC!$G$10</f>
        <v>27.950397479462293</v>
      </c>
      <c r="AQ233" s="5">
        <f>SPC!$G$47</f>
        <v>28.1</v>
      </c>
      <c r="AR233" s="6">
        <f>SPC!$E$47</f>
        <v>27.9</v>
      </c>
      <c r="AS233" s="6" t="e">
        <f t="shared" si="36"/>
        <v>#N/A</v>
      </c>
      <c r="AT233" s="8" t="e">
        <f t="shared" si="37"/>
        <v>#N/A</v>
      </c>
      <c r="AU233" s="8" t="e">
        <f t="shared" si="38"/>
        <v>#N/A</v>
      </c>
      <c r="AV233" s="6" t="e">
        <f t="shared" si="46"/>
        <v>#N/A</v>
      </c>
      <c r="AW233" s="8" t="e">
        <f t="shared" si="39"/>
        <v>#N/A</v>
      </c>
      <c r="AX233" s="8" t="e">
        <f t="shared" si="40"/>
        <v>#N/A</v>
      </c>
      <c r="AY233" s="6" t="e">
        <f t="shared" si="48"/>
        <v>#N/A</v>
      </c>
      <c r="AZ233" s="6" t="e">
        <f t="shared" si="41"/>
        <v>#N/A</v>
      </c>
      <c r="BA233" s="6" t="e">
        <f t="shared" si="47"/>
        <v>#N/A</v>
      </c>
      <c r="BB233" s="6">
        <f t="shared" si="42"/>
        <v>6.6828640776698714E-2</v>
      </c>
      <c r="BC233" s="6">
        <f t="shared" si="43"/>
        <v>4.4552427184465809E-2</v>
      </c>
      <c r="BD233" s="6">
        <f t="shared" si="44"/>
        <v>2.2276213592232905E-2</v>
      </c>
      <c r="BE233" s="6" t="e">
        <f t="shared" si="49"/>
        <v>#N/A</v>
      </c>
    </row>
    <row r="234" spans="30:57" x14ac:dyDescent="0.25">
      <c r="AD234" s="7">
        <v>175</v>
      </c>
      <c r="AE234" s="7">
        <f>Q76</f>
        <v>0</v>
      </c>
      <c r="AF234" s="4" t="str">
        <f t="shared" si="34"/>
        <v/>
      </c>
      <c r="AG234" s="4" t="e">
        <f t="shared" si="35"/>
        <v>#N/A</v>
      </c>
      <c r="AH234" s="4" t="str">
        <f t="shared" si="45"/>
        <v/>
      </c>
      <c r="AI234" s="4">
        <f>$Q$8</f>
        <v>28.022880327358731</v>
      </c>
      <c r="AJ234" s="4">
        <f>$Q$9</f>
        <v>28.041001039332841</v>
      </c>
      <c r="AK234" s="4">
        <f>$R$8</f>
        <v>27.986638903410512</v>
      </c>
      <c r="AL234" s="4">
        <f>$R$9</f>
        <v>27.968518191436402</v>
      </c>
      <c r="AM234" s="4">
        <f>$G$8</f>
        <v>28.004759615384621</v>
      </c>
      <c r="AN234" s="4">
        <f>$E$46</f>
        <v>28</v>
      </c>
      <c r="AO234" s="4">
        <f>SPC!$G$9</f>
        <v>28.05912175130695</v>
      </c>
      <c r="AP234" s="4">
        <f>SPC!$G$10</f>
        <v>27.950397479462293</v>
      </c>
      <c r="AQ234" s="5">
        <f>SPC!$G$47</f>
        <v>28.1</v>
      </c>
      <c r="AR234" s="6">
        <f>SPC!$E$47</f>
        <v>27.9</v>
      </c>
      <c r="AS234" s="6" t="e">
        <f t="shared" si="36"/>
        <v>#N/A</v>
      </c>
      <c r="AT234" s="8" t="e">
        <f t="shared" si="37"/>
        <v>#N/A</v>
      </c>
      <c r="AU234" s="8" t="e">
        <f t="shared" si="38"/>
        <v>#N/A</v>
      </c>
      <c r="AV234" s="6" t="e">
        <f t="shared" si="46"/>
        <v>#N/A</v>
      </c>
      <c r="AW234" s="8" t="e">
        <f t="shared" si="39"/>
        <v>#N/A</v>
      </c>
      <c r="AX234" s="8" t="e">
        <f t="shared" si="40"/>
        <v>#N/A</v>
      </c>
      <c r="AY234" s="6" t="e">
        <f t="shared" si="48"/>
        <v>#N/A</v>
      </c>
      <c r="AZ234" s="6" t="e">
        <f t="shared" si="41"/>
        <v>#N/A</v>
      </c>
      <c r="BA234" s="6" t="e">
        <f t="shared" si="47"/>
        <v>#N/A</v>
      </c>
      <c r="BB234" s="6">
        <f t="shared" si="42"/>
        <v>6.6828640776698714E-2</v>
      </c>
      <c r="BC234" s="6">
        <f t="shared" si="43"/>
        <v>4.4552427184465809E-2</v>
      </c>
      <c r="BD234" s="6">
        <f t="shared" si="44"/>
        <v>2.2276213592232905E-2</v>
      </c>
      <c r="BE234" s="6" t="e">
        <f t="shared" si="49"/>
        <v>#N/A</v>
      </c>
    </row>
    <row r="235" spans="30:57" x14ac:dyDescent="0.25">
      <c r="AD235" s="7">
        <v>176</v>
      </c>
      <c r="AE235" s="7">
        <f>S52</f>
        <v>0</v>
      </c>
      <c r="AF235" s="4" t="str">
        <f t="shared" si="34"/>
        <v/>
      </c>
      <c r="AG235" s="4" t="e">
        <f t="shared" si="35"/>
        <v>#N/A</v>
      </c>
      <c r="AH235" s="4" t="str">
        <f t="shared" si="45"/>
        <v/>
      </c>
      <c r="AI235" s="4">
        <f>$Q$8</f>
        <v>28.022880327358731</v>
      </c>
      <c r="AJ235" s="4">
        <f>$Q$9</f>
        <v>28.041001039332841</v>
      </c>
      <c r="AK235" s="4">
        <f>$R$8</f>
        <v>27.986638903410512</v>
      </c>
      <c r="AL235" s="4">
        <f>$R$9</f>
        <v>27.968518191436402</v>
      </c>
      <c r="AM235" s="4">
        <f>$G$8</f>
        <v>28.004759615384621</v>
      </c>
      <c r="AN235" s="4">
        <f>$E$46</f>
        <v>28</v>
      </c>
      <c r="AO235" s="4">
        <f>SPC!$G$9</f>
        <v>28.05912175130695</v>
      </c>
      <c r="AP235" s="4">
        <f>SPC!$G$10</f>
        <v>27.950397479462293</v>
      </c>
      <c r="AQ235" s="5">
        <f>SPC!$G$47</f>
        <v>28.1</v>
      </c>
      <c r="AR235" s="6">
        <f>SPC!$E$47</f>
        <v>27.9</v>
      </c>
      <c r="AS235" s="6" t="e">
        <f t="shared" si="36"/>
        <v>#N/A</v>
      </c>
      <c r="AT235" s="8" t="e">
        <f t="shared" si="37"/>
        <v>#N/A</v>
      </c>
      <c r="AU235" s="8" t="e">
        <f t="shared" si="38"/>
        <v>#N/A</v>
      </c>
      <c r="AV235" s="6" t="e">
        <f t="shared" si="46"/>
        <v>#N/A</v>
      </c>
      <c r="AW235" s="8" t="e">
        <f t="shared" si="39"/>
        <v>#N/A</v>
      </c>
      <c r="AX235" s="8" t="e">
        <f t="shared" si="40"/>
        <v>#N/A</v>
      </c>
      <c r="AY235" s="6" t="e">
        <f t="shared" si="48"/>
        <v>#N/A</v>
      </c>
      <c r="AZ235" s="6" t="e">
        <f t="shared" si="41"/>
        <v>#N/A</v>
      </c>
      <c r="BA235" s="6" t="e">
        <f t="shared" si="47"/>
        <v>#N/A</v>
      </c>
      <c r="BB235" s="6">
        <f t="shared" si="42"/>
        <v>6.6828640776698714E-2</v>
      </c>
      <c r="BC235" s="6">
        <f t="shared" si="43"/>
        <v>4.4552427184465809E-2</v>
      </c>
      <c r="BD235" s="6">
        <f t="shared" si="44"/>
        <v>2.2276213592232905E-2</v>
      </c>
      <c r="BE235" s="6" t="e">
        <f t="shared" si="49"/>
        <v>#N/A</v>
      </c>
    </row>
    <row r="236" spans="30:57" x14ac:dyDescent="0.25">
      <c r="AD236" s="7">
        <v>177</v>
      </c>
      <c r="AE236" s="7">
        <f>S53</f>
        <v>0</v>
      </c>
      <c r="AF236" s="4" t="str">
        <f t="shared" si="34"/>
        <v/>
      </c>
      <c r="AG236" s="4" t="e">
        <f t="shared" si="35"/>
        <v>#N/A</v>
      </c>
      <c r="AH236" s="4" t="str">
        <f t="shared" si="45"/>
        <v/>
      </c>
      <c r="AI236" s="4">
        <f>$Q$8</f>
        <v>28.022880327358731</v>
      </c>
      <c r="AJ236" s="4">
        <f>$Q$9</f>
        <v>28.041001039332841</v>
      </c>
      <c r="AK236" s="4">
        <f>$R$8</f>
        <v>27.986638903410512</v>
      </c>
      <c r="AL236" s="4">
        <f>$R$9</f>
        <v>27.968518191436402</v>
      </c>
      <c r="AM236" s="4">
        <f>$G$8</f>
        <v>28.004759615384621</v>
      </c>
      <c r="AN236" s="4">
        <f>$E$46</f>
        <v>28</v>
      </c>
      <c r="AO236" s="4">
        <f>SPC!$G$9</f>
        <v>28.05912175130695</v>
      </c>
      <c r="AP236" s="4">
        <f>SPC!$G$10</f>
        <v>27.950397479462293</v>
      </c>
      <c r="AQ236" s="5">
        <f>SPC!$G$47</f>
        <v>28.1</v>
      </c>
      <c r="AR236" s="6">
        <f>SPC!$E$47</f>
        <v>27.9</v>
      </c>
      <c r="AS236" s="6" t="e">
        <f t="shared" si="36"/>
        <v>#N/A</v>
      </c>
      <c r="AT236" s="8" t="e">
        <f t="shared" si="37"/>
        <v>#N/A</v>
      </c>
      <c r="AU236" s="8" t="e">
        <f t="shared" si="38"/>
        <v>#N/A</v>
      </c>
      <c r="AV236" s="6" t="e">
        <f t="shared" si="46"/>
        <v>#N/A</v>
      </c>
      <c r="AW236" s="8" t="e">
        <f t="shared" si="39"/>
        <v>#N/A</v>
      </c>
      <c r="AX236" s="8" t="e">
        <f t="shared" si="40"/>
        <v>#N/A</v>
      </c>
      <c r="AY236" s="6" t="e">
        <f t="shared" si="48"/>
        <v>#N/A</v>
      </c>
      <c r="AZ236" s="6" t="e">
        <f t="shared" si="41"/>
        <v>#N/A</v>
      </c>
      <c r="BA236" s="6" t="e">
        <f t="shared" si="47"/>
        <v>#N/A</v>
      </c>
      <c r="BB236" s="6">
        <f t="shared" si="42"/>
        <v>6.6828640776698714E-2</v>
      </c>
      <c r="BC236" s="6">
        <f t="shared" si="43"/>
        <v>4.4552427184465809E-2</v>
      </c>
      <c r="BD236" s="6">
        <f t="shared" si="44"/>
        <v>2.2276213592232905E-2</v>
      </c>
      <c r="BE236" s="6" t="e">
        <f t="shared" si="49"/>
        <v>#N/A</v>
      </c>
    </row>
    <row r="237" spans="30:57" x14ac:dyDescent="0.25">
      <c r="AD237" s="7">
        <v>178</v>
      </c>
      <c r="AE237" s="7">
        <f>S54</f>
        <v>0</v>
      </c>
      <c r="AF237" s="4" t="str">
        <f t="shared" si="34"/>
        <v/>
      </c>
      <c r="AG237" s="4" t="e">
        <f t="shared" si="35"/>
        <v>#N/A</v>
      </c>
      <c r="AH237" s="4" t="str">
        <f t="shared" si="45"/>
        <v/>
      </c>
      <c r="AI237" s="4">
        <f>$Q$8</f>
        <v>28.022880327358731</v>
      </c>
      <c r="AJ237" s="4">
        <f>$Q$9</f>
        <v>28.041001039332841</v>
      </c>
      <c r="AK237" s="4">
        <f>$R$8</f>
        <v>27.986638903410512</v>
      </c>
      <c r="AL237" s="4">
        <f>$R$9</f>
        <v>27.968518191436402</v>
      </c>
      <c r="AM237" s="4">
        <f>$G$8</f>
        <v>28.004759615384621</v>
      </c>
      <c r="AN237" s="4">
        <f>$E$46</f>
        <v>28</v>
      </c>
      <c r="AO237" s="4">
        <f>SPC!$G$9</f>
        <v>28.05912175130695</v>
      </c>
      <c r="AP237" s="4">
        <f>SPC!$G$10</f>
        <v>27.950397479462293</v>
      </c>
      <c r="AQ237" s="5">
        <f>SPC!$G$47</f>
        <v>28.1</v>
      </c>
      <c r="AR237" s="6">
        <f>SPC!$E$47</f>
        <v>27.9</v>
      </c>
      <c r="AS237" s="6" t="e">
        <f t="shared" si="36"/>
        <v>#N/A</v>
      </c>
      <c r="AT237" s="8" t="e">
        <f t="shared" si="37"/>
        <v>#N/A</v>
      </c>
      <c r="AU237" s="8" t="e">
        <f t="shared" si="38"/>
        <v>#N/A</v>
      </c>
      <c r="AV237" s="6" t="e">
        <f t="shared" si="46"/>
        <v>#N/A</v>
      </c>
      <c r="AW237" s="8" t="e">
        <f t="shared" si="39"/>
        <v>#N/A</v>
      </c>
      <c r="AX237" s="8" t="e">
        <f t="shared" si="40"/>
        <v>#N/A</v>
      </c>
      <c r="AY237" s="6" t="e">
        <f t="shared" si="48"/>
        <v>#N/A</v>
      </c>
      <c r="AZ237" s="6" t="e">
        <f t="shared" si="41"/>
        <v>#N/A</v>
      </c>
      <c r="BA237" s="6" t="e">
        <f t="shared" si="47"/>
        <v>#N/A</v>
      </c>
      <c r="BB237" s="6">
        <f t="shared" si="42"/>
        <v>6.6828640776698714E-2</v>
      </c>
      <c r="BC237" s="6">
        <f t="shared" si="43"/>
        <v>4.4552427184465809E-2</v>
      </c>
      <c r="BD237" s="6">
        <f t="shared" si="44"/>
        <v>2.2276213592232905E-2</v>
      </c>
      <c r="BE237" s="6" t="e">
        <f t="shared" si="49"/>
        <v>#N/A</v>
      </c>
    </row>
    <row r="238" spans="30:57" x14ac:dyDescent="0.25">
      <c r="AD238" s="7">
        <v>179</v>
      </c>
      <c r="AE238" s="7">
        <f>S55</f>
        <v>0</v>
      </c>
      <c r="AF238" s="4" t="str">
        <f t="shared" si="34"/>
        <v/>
      </c>
      <c r="AG238" s="4" t="e">
        <f t="shared" si="35"/>
        <v>#N/A</v>
      </c>
      <c r="AH238" s="4" t="str">
        <f t="shared" si="45"/>
        <v/>
      </c>
      <c r="AI238" s="4">
        <f>$Q$8</f>
        <v>28.022880327358731</v>
      </c>
      <c r="AJ238" s="4">
        <f>$Q$9</f>
        <v>28.041001039332841</v>
      </c>
      <c r="AK238" s="4">
        <f>$R$8</f>
        <v>27.986638903410512</v>
      </c>
      <c r="AL238" s="4">
        <f>$R$9</f>
        <v>27.968518191436402</v>
      </c>
      <c r="AM238" s="4">
        <f>$G$8</f>
        <v>28.004759615384621</v>
      </c>
      <c r="AN238" s="4">
        <f>$E$46</f>
        <v>28</v>
      </c>
      <c r="AO238" s="4">
        <f>SPC!$G$9</f>
        <v>28.05912175130695</v>
      </c>
      <c r="AP238" s="4">
        <f>SPC!$G$10</f>
        <v>27.950397479462293</v>
      </c>
      <c r="AQ238" s="5">
        <f>SPC!$G$47</f>
        <v>28.1</v>
      </c>
      <c r="AR238" s="6">
        <f>SPC!$E$47</f>
        <v>27.9</v>
      </c>
      <c r="AS238" s="6" t="e">
        <f t="shared" si="36"/>
        <v>#N/A</v>
      </c>
      <c r="AT238" s="8" t="e">
        <f t="shared" si="37"/>
        <v>#N/A</v>
      </c>
      <c r="AU238" s="8" t="e">
        <f t="shared" si="38"/>
        <v>#N/A</v>
      </c>
      <c r="AV238" s="6" t="e">
        <f t="shared" si="46"/>
        <v>#N/A</v>
      </c>
      <c r="AW238" s="8" t="e">
        <f t="shared" si="39"/>
        <v>#N/A</v>
      </c>
      <c r="AX238" s="8" t="e">
        <f t="shared" si="40"/>
        <v>#N/A</v>
      </c>
      <c r="AY238" s="6" t="e">
        <f t="shared" si="48"/>
        <v>#N/A</v>
      </c>
      <c r="AZ238" s="6" t="e">
        <f t="shared" si="41"/>
        <v>#N/A</v>
      </c>
      <c r="BA238" s="6" t="e">
        <f t="shared" si="47"/>
        <v>#N/A</v>
      </c>
      <c r="BB238" s="6">
        <f t="shared" si="42"/>
        <v>6.6828640776698714E-2</v>
      </c>
      <c r="BC238" s="6">
        <f t="shared" si="43"/>
        <v>4.4552427184465809E-2</v>
      </c>
      <c r="BD238" s="6">
        <f t="shared" si="44"/>
        <v>2.2276213592232905E-2</v>
      </c>
      <c r="BE238" s="6" t="e">
        <f t="shared" si="49"/>
        <v>#N/A</v>
      </c>
    </row>
    <row r="239" spans="30:57" x14ac:dyDescent="0.25">
      <c r="AD239" s="7">
        <v>180</v>
      </c>
      <c r="AE239" s="7">
        <f>S56</f>
        <v>0</v>
      </c>
      <c r="AF239" s="4" t="str">
        <f t="shared" si="34"/>
        <v/>
      </c>
      <c r="AG239" s="4" t="e">
        <f t="shared" si="35"/>
        <v>#N/A</v>
      </c>
      <c r="AH239" s="4" t="str">
        <f t="shared" si="45"/>
        <v/>
      </c>
      <c r="AI239" s="4">
        <f>$Q$8</f>
        <v>28.022880327358731</v>
      </c>
      <c r="AJ239" s="4">
        <f>$Q$9</f>
        <v>28.041001039332841</v>
      </c>
      <c r="AK239" s="4">
        <f>$R$8</f>
        <v>27.986638903410512</v>
      </c>
      <c r="AL239" s="4">
        <f>$R$9</f>
        <v>27.968518191436402</v>
      </c>
      <c r="AM239" s="4">
        <f>$G$8</f>
        <v>28.004759615384621</v>
      </c>
      <c r="AN239" s="4">
        <f>$E$46</f>
        <v>28</v>
      </c>
      <c r="AO239" s="4">
        <f>SPC!$G$9</f>
        <v>28.05912175130695</v>
      </c>
      <c r="AP239" s="4">
        <f>SPC!$G$10</f>
        <v>27.950397479462293</v>
      </c>
      <c r="AQ239" s="5">
        <f>SPC!$G$47</f>
        <v>28.1</v>
      </c>
      <c r="AR239" s="6">
        <f>SPC!$E$47</f>
        <v>27.9</v>
      </c>
      <c r="AS239" s="6" t="e">
        <f t="shared" si="36"/>
        <v>#N/A</v>
      </c>
      <c r="AT239" s="8" t="e">
        <f t="shared" si="37"/>
        <v>#N/A</v>
      </c>
      <c r="AU239" s="8" t="e">
        <f t="shared" si="38"/>
        <v>#N/A</v>
      </c>
      <c r="AV239" s="6" t="e">
        <f t="shared" si="46"/>
        <v>#N/A</v>
      </c>
      <c r="AW239" s="8" t="e">
        <f t="shared" si="39"/>
        <v>#N/A</v>
      </c>
      <c r="AX239" s="8" t="e">
        <f t="shared" si="40"/>
        <v>#N/A</v>
      </c>
      <c r="AY239" s="6" t="e">
        <f t="shared" si="48"/>
        <v>#N/A</v>
      </c>
      <c r="AZ239" s="6" t="e">
        <f t="shared" si="41"/>
        <v>#N/A</v>
      </c>
      <c r="BA239" s="6" t="e">
        <f t="shared" si="47"/>
        <v>#N/A</v>
      </c>
      <c r="BB239" s="6">
        <f t="shared" si="42"/>
        <v>6.6828640776698714E-2</v>
      </c>
      <c r="BC239" s="6">
        <f t="shared" si="43"/>
        <v>4.4552427184465809E-2</v>
      </c>
      <c r="BD239" s="6">
        <f t="shared" si="44"/>
        <v>2.2276213592232905E-2</v>
      </c>
      <c r="BE239" s="6" t="e">
        <f t="shared" si="49"/>
        <v>#N/A</v>
      </c>
    </row>
    <row r="240" spans="30:57" x14ac:dyDescent="0.25">
      <c r="AD240" s="7">
        <v>181</v>
      </c>
      <c r="AE240" s="7">
        <f>S57</f>
        <v>0</v>
      </c>
      <c r="AF240" s="4" t="str">
        <f t="shared" si="34"/>
        <v/>
      </c>
      <c r="AG240" s="4" t="e">
        <f t="shared" si="35"/>
        <v>#N/A</v>
      </c>
      <c r="AH240" s="4" t="str">
        <f t="shared" si="45"/>
        <v/>
      </c>
      <c r="AI240" s="4">
        <f>$Q$8</f>
        <v>28.022880327358731</v>
      </c>
      <c r="AJ240" s="4">
        <f>$Q$9</f>
        <v>28.041001039332841</v>
      </c>
      <c r="AK240" s="4">
        <f>$R$8</f>
        <v>27.986638903410512</v>
      </c>
      <c r="AL240" s="4">
        <f>$R$9</f>
        <v>27.968518191436402</v>
      </c>
      <c r="AM240" s="4">
        <f>$G$8</f>
        <v>28.004759615384621</v>
      </c>
      <c r="AN240" s="4">
        <f>$E$46</f>
        <v>28</v>
      </c>
      <c r="AO240" s="4">
        <f>SPC!$G$9</f>
        <v>28.05912175130695</v>
      </c>
      <c r="AP240" s="4">
        <f>SPC!$G$10</f>
        <v>27.950397479462293</v>
      </c>
      <c r="AQ240" s="5">
        <f>SPC!$G$47</f>
        <v>28.1</v>
      </c>
      <c r="AR240" s="6">
        <f>SPC!$E$47</f>
        <v>27.9</v>
      </c>
      <c r="AS240" s="6" t="e">
        <f t="shared" si="36"/>
        <v>#N/A</v>
      </c>
      <c r="AT240" s="8" t="e">
        <f t="shared" si="37"/>
        <v>#N/A</v>
      </c>
      <c r="AU240" s="8" t="e">
        <f t="shared" si="38"/>
        <v>#N/A</v>
      </c>
      <c r="AV240" s="6" t="e">
        <f t="shared" si="46"/>
        <v>#N/A</v>
      </c>
      <c r="AW240" s="8" t="e">
        <f t="shared" si="39"/>
        <v>#N/A</v>
      </c>
      <c r="AX240" s="8" t="e">
        <f t="shared" si="40"/>
        <v>#N/A</v>
      </c>
      <c r="AY240" s="6" t="e">
        <f t="shared" si="48"/>
        <v>#N/A</v>
      </c>
      <c r="AZ240" s="6" t="e">
        <f t="shared" si="41"/>
        <v>#N/A</v>
      </c>
      <c r="BA240" s="6" t="e">
        <f t="shared" si="47"/>
        <v>#N/A</v>
      </c>
      <c r="BB240" s="6">
        <f t="shared" si="42"/>
        <v>6.6828640776698714E-2</v>
      </c>
      <c r="BC240" s="6">
        <f t="shared" si="43"/>
        <v>4.4552427184465809E-2</v>
      </c>
      <c r="BD240" s="6">
        <f t="shared" si="44"/>
        <v>2.2276213592232905E-2</v>
      </c>
      <c r="BE240" s="6" t="e">
        <f t="shared" si="49"/>
        <v>#N/A</v>
      </c>
    </row>
    <row r="241" spans="30:57" x14ac:dyDescent="0.25">
      <c r="AD241" s="7">
        <v>182</v>
      </c>
      <c r="AE241" s="7">
        <f>S58</f>
        <v>0</v>
      </c>
      <c r="AF241" s="4" t="str">
        <f t="shared" si="34"/>
        <v/>
      </c>
      <c r="AG241" s="4" t="e">
        <f t="shared" si="35"/>
        <v>#N/A</v>
      </c>
      <c r="AH241" s="4" t="str">
        <f t="shared" si="45"/>
        <v/>
      </c>
      <c r="AI241" s="4">
        <f>$Q$8</f>
        <v>28.022880327358731</v>
      </c>
      <c r="AJ241" s="4">
        <f>$Q$9</f>
        <v>28.041001039332841</v>
      </c>
      <c r="AK241" s="4">
        <f>$R$8</f>
        <v>27.986638903410512</v>
      </c>
      <c r="AL241" s="4">
        <f>$R$9</f>
        <v>27.968518191436402</v>
      </c>
      <c r="AM241" s="4">
        <f>$G$8</f>
        <v>28.004759615384621</v>
      </c>
      <c r="AN241" s="4">
        <f>$E$46</f>
        <v>28</v>
      </c>
      <c r="AO241" s="4">
        <f>SPC!$G$9</f>
        <v>28.05912175130695</v>
      </c>
      <c r="AP241" s="4">
        <f>SPC!$G$10</f>
        <v>27.950397479462293</v>
      </c>
      <c r="AQ241" s="5">
        <f>SPC!$G$47</f>
        <v>28.1</v>
      </c>
      <c r="AR241" s="6">
        <f>SPC!$E$47</f>
        <v>27.9</v>
      </c>
      <c r="AS241" s="6" t="e">
        <f t="shared" si="36"/>
        <v>#N/A</v>
      </c>
      <c r="AT241" s="8" t="e">
        <f t="shared" si="37"/>
        <v>#N/A</v>
      </c>
      <c r="AU241" s="8" t="e">
        <f t="shared" si="38"/>
        <v>#N/A</v>
      </c>
      <c r="AV241" s="6" t="e">
        <f t="shared" si="46"/>
        <v>#N/A</v>
      </c>
      <c r="AW241" s="8" t="e">
        <f t="shared" si="39"/>
        <v>#N/A</v>
      </c>
      <c r="AX241" s="8" t="e">
        <f t="shared" si="40"/>
        <v>#N/A</v>
      </c>
      <c r="AY241" s="6" t="e">
        <f t="shared" si="48"/>
        <v>#N/A</v>
      </c>
      <c r="AZ241" s="6" t="e">
        <f t="shared" si="41"/>
        <v>#N/A</v>
      </c>
      <c r="BA241" s="6" t="e">
        <f t="shared" si="47"/>
        <v>#N/A</v>
      </c>
      <c r="BB241" s="6">
        <f t="shared" si="42"/>
        <v>6.6828640776698714E-2</v>
      </c>
      <c r="BC241" s="6">
        <f t="shared" si="43"/>
        <v>4.4552427184465809E-2</v>
      </c>
      <c r="BD241" s="6">
        <f t="shared" si="44"/>
        <v>2.2276213592232905E-2</v>
      </c>
      <c r="BE241" s="6" t="e">
        <f t="shared" si="49"/>
        <v>#N/A</v>
      </c>
    </row>
    <row r="242" spans="30:57" x14ac:dyDescent="0.25">
      <c r="AD242" s="7">
        <v>183</v>
      </c>
      <c r="AE242" s="7">
        <f>S59</f>
        <v>0</v>
      </c>
      <c r="AF242" s="4" t="str">
        <f t="shared" si="34"/>
        <v/>
      </c>
      <c r="AG242" s="4" t="e">
        <f t="shared" si="35"/>
        <v>#N/A</v>
      </c>
      <c r="AH242" s="4" t="str">
        <f t="shared" si="45"/>
        <v/>
      </c>
      <c r="AI242" s="4">
        <f>$Q$8</f>
        <v>28.022880327358731</v>
      </c>
      <c r="AJ242" s="4">
        <f>$Q$9</f>
        <v>28.041001039332841</v>
      </c>
      <c r="AK242" s="4">
        <f>$R$8</f>
        <v>27.986638903410512</v>
      </c>
      <c r="AL242" s="4">
        <f>$R$9</f>
        <v>27.968518191436402</v>
      </c>
      <c r="AM242" s="4">
        <f>$G$8</f>
        <v>28.004759615384621</v>
      </c>
      <c r="AN242" s="4">
        <f>$E$46</f>
        <v>28</v>
      </c>
      <c r="AO242" s="4">
        <f>SPC!$G$9</f>
        <v>28.05912175130695</v>
      </c>
      <c r="AP242" s="4">
        <f>SPC!$G$10</f>
        <v>27.950397479462293</v>
      </c>
      <c r="AQ242" s="5">
        <f>SPC!$G$47</f>
        <v>28.1</v>
      </c>
      <c r="AR242" s="6">
        <f>SPC!$E$47</f>
        <v>27.9</v>
      </c>
      <c r="AS242" s="6" t="e">
        <f t="shared" si="36"/>
        <v>#N/A</v>
      </c>
      <c r="AT242" s="8" t="e">
        <f t="shared" si="37"/>
        <v>#N/A</v>
      </c>
      <c r="AU242" s="8" t="e">
        <f t="shared" si="38"/>
        <v>#N/A</v>
      </c>
      <c r="AV242" s="6" t="e">
        <f t="shared" si="46"/>
        <v>#N/A</v>
      </c>
      <c r="AW242" s="8" t="e">
        <f t="shared" si="39"/>
        <v>#N/A</v>
      </c>
      <c r="AX242" s="8" t="e">
        <f t="shared" si="40"/>
        <v>#N/A</v>
      </c>
      <c r="AY242" s="6" t="e">
        <f t="shared" si="48"/>
        <v>#N/A</v>
      </c>
      <c r="AZ242" s="6" t="e">
        <f t="shared" si="41"/>
        <v>#N/A</v>
      </c>
      <c r="BA242" s="6" t="e">
        <f t="shared" si="47"/>
        <v>#N/A</v>
      </c>
      <c r="BB242" s="6">
        <f t="shared" si="42"/>
        <v>6.6828640776698714E-2</v>
      </c>
      <c r="BC242" s="6">
        <f t="shared" si="43"/>
        <v>4.4552427184465809E-2</v>
      </c>
      <c r="BD242" s="6">
        <f t="shared" si="44"/>
        <v>2.2276213592232905E-2</v>
      </c>
      <c r="BE242" s="6" t="e">
        <f t="shared" si="49"/>
        <v>#N/A</v>
      </c>
    </row>
    <row r="243" spans="30:57" x14ac:dyDescent="0.25">
      <c r="AD243" s="7">
        <v>184</v>
      </c>
      <c r="AE243" s="7">
        <f>S60</f>
        <v>0</v>
      </c>
      <c r="AF243" s="4" t="str">
        <f t="shared" si="34"/>
        <v/>
      </c>
      <c r="AG243" s="4" t="e">
        <f t="shared" si="35"/>
        <v>#N/A</v>
      </c>
      <c r="AH243" s="4" t="str">
        <f t="shared" si="45"/>
        <v/>
      </c>
      <c r="AI243" s="4">
        <f>$Q$8</f>
        <v>28.022880327358731</v>
      </c>
      <c r="AJ243" s="4">
        <f>$Q$9</f>
        <v>28.041001039332841</v>
      </c>
      <c r="AK243" s="4">
        <f>$R$8</f>
        <v>27.986638903410512</v>
      </c>
      <c r="AL243" s="4">
        <f>$R$9</f>
        <v>27.968518191436402</v>
      </c>
      <c r="AM243" s="4">
        <f>$G$8</f>
        <v>28.004759615384621</v>
      </c>
      <c r="AN243" s="4">
        <f>$E$46</f>
        <v>28</v>
      </c>
      <c r="AO243" s="4">
        <f>SPC!$G$9</f>
        <v>28.05912175130695</v>
      </c>
      <c r="AP243" s="4">
        <f>SPC!$G$10</f>
        <v>27.950397479462293</v>
      </c>
      <c r="AQ243" s="5">
        <f>SPC!$G$47</f>
        <v>28.1</v>
      </c>
      <c r="AR243" s="6">
        <f>SPC!$E$47</f>
        <v>27.9</v>
      </c>
      <c r="AS243" s="6" t="e">
        <f t="shared" si="36"/>
        <v>#N/A</v>
      </c>
      <c r="AT243" s="8" t="e">
        <f t="shared" si="37"/>
        <v>#N/A</v>
      </c>
      <c r="AU243" s="8" t="e">
        <f t="shared" si="38"/>
        <v>#N/A</v>
      </c>
      <c r="AV243" s="6" t="e">
        <f t="shared" si="46"/>
        <v>#N/A</v>
      </c>
      <c r="AW243" s="8" t="e">
        <f t="shared" si="39"/>
        <v>#N/A</v>
      </c>
      <c r="AX243" s="8" t="e">
        <f t="shared" si="40"/>
        <v>#N/A</v>
      </c>
      <c r="AY243" s="6" t="e">
        <f t="shared" si="48"/>
        <v>#N/A</v>
      </c>
      <c r="AZ243" s="6" t="e">
        <f t="shared" si="41"/>
        <v>#N/A</v>
      </c>
      <c r="BA243" s="6" t="e">
        <f t="shared" si="47"/>
        <v>#N/A</v>
      </c>
      <c r="BB243" s="6">
        <f t="shared" si="42"/>
        <v>6.6828640776698714E-2</v>
      </c>
      <c r="BC243" s="6">
        <f t="shared" si="43"/>
        <v>4.4552427184465809E-2</v>
      </c>
      <c r="BD243" s="6">
        <f t="shared" si="44"/>
        <v>2.2276213592232905E-2</v>
      </c>
      <c r="BE243" s="6" t="e">
        <f t="shared" si="49"/>
        <v>#N/A</v>
      </c>
    </row>
    <row r="244" spans="30:57" x14ac:dyDescent="0.25">
      <c r="AD244" s="7">
        <v>185</v>
      </c>
      <c r="AE244" s="7">
        <f>S61</f>
        <v>0</v>
      </c>
      <c r="AF244" s="4" t="str">
        <f t="shared" si="34"/>
        <v/>
      </c>
      <c r="AG244" s="4" t="e">
        <f t="shared" si="35"/>
        <v>#N/A</v>
      </c>
      <c r="AH244" s="4" t="str">
        <f t="shared" si="45"/>
        <v/>
      </c>
      <c r="AI244" s="4">
        <f>$Q$8</f>
        <v>28.022880327358731</v>
      </c>
      <c r="AJ244" s="4">
        <f>$Q$9</f>
        <v>28.041001039332841</v>
      </c>
      <c r="AK244" s="4">
        <f>$R$8</f>
        <v>27.986638903410512</v>
      </c>
      <c r="AL244" s="4">
        <f>$R$9</f>
        <v>27.968518191436402</v>
      </c>
      <c r="AM244" s="4">
        <f>$G$8</f>
        <v>28.004759615384621</v>
      </c>
      <c r="AN244" s="4">
        <f>$E$46</f>
        <v>28</v>
      </c>
      <c r="AO244" s="4">
        <f>SPC!$G$9</f>
        <v>28.05912175130695</v>
      </c>
      <c r="AP244" s="4">
        <f>SPC!$G$10</f>
        <v>27.950397479462293</v>
      </c>
      <c r="AQ244" s="5">
        <f>SPC!$G$47</f>
        <v>28.1</v>
      </c>
      <c r="AR244" s="6">
        <f>SPC!$E$47</f>
        <v>27.9</v>
      </c>
      <c r="AS244" s="6" t="e">
        <f t="shared" si="36"/>
        <v>#N/A</v>
      </c>
      <c r="AT244" s="8" t="e">
        <f t="shared" si="37"/>
        <v>#N/A</v>
      </c>
      <c r="AU244" s="8" t="e">
        <f t="shared" si="38"/>
        <v>#N/A</v>
      </c>
      <c r="AV244" s="6" t="e">
        <f t="shared" si="46"/>
        <v>#N/A</v>
      </c>
      <c r="AW244" s="8" t="e">
        <f t="shared" si="39"/>
        <v>#N/A</v>
      </c>
      <c r="AX244" s="8" t="e">
        <f t="shared" si="40"/>
        <v>#N/A</v>
      </c>
      <c r="AY244" s="6" t="e">
        <f t="shared" si="48"/>
        <v>#N/A</v>
      </c>
      <c r="AZ244" s="6" t="e">
        <f t="shared" si="41"/>
        <v>#N/A</v>
      </c>
      <c r="BA244" s="6" t="e">
        <f t="shared" si="47"/>
        <v>#N/A</v>
      </c>
      <c r="BB244" s="6">
        <f t="shared" si="42"/>
        <v>6.6828640776698714E-2</v>
      </c>
      <c r="BC244" s="6">
        <f t="shared" si="43"/>
        <v>4.4552427184465809E-2</v>
      </c>
      <c r="BD244" s="6">
        <f t="shared" si="44"/>
        <v>2.2276213592232905E-2</v>
      </c>
      <c r="BE244" s="6" t="e">
        <f t="shared" si="49"/>
        <v>#N/A</v>
      </c>
    </row>
    <row r="245" spans="30:57" x14ac:dyDescent="0.25">
      <c r="AD245" s="7">
        <v>186</v>
      </c>
      <c r="AE245" s="7">
        <f>S62</f>
        <v>0</v>
      </c>
      <c r="AF245" s="4" t="str">
        <f t="shared" si="34"/>
        <v/>
      </c>
      <c r="AG245" s="4" t="e">
        <f t="shared" si="35"/>
        <v>#N/A</v>
      </c>
      <c r="AH245" s="4" t="str">
        <f t="shared" si="45"/>
        <v/>
      </c>
      <c r="AI245" s="4">
        <f>$Q$8</f>
        <v>28.022880327358731</v>
      </c>
      <c r="AJ245" s="4">
        <f>$Q$9</f>
        <v>28.041001039332841</v>
      </c>
      <c r="AK245" s="4">
        <f>$R$8</f>
        <v>27.986638903410512</v>
      </c>
      <c r="AL245" s="4">
        <f>$R$9</f>
        <v>27.968518191436402</v>
      </c>
      <c r="AM245" s="4">
        <f>$G$8</f>
        <v>28.004759615384621</v>
      </c>
      <c r="AN245" s="4">
        <f>$E$46</f>
        <v>28</v>
      </c>
      <c r="AO245" s="4">
        <f>SPC!$G$9</f>
        <v>28.05912175130695</v>
      </c>
      <c r="AP245" s="4">
        <f>SPC!$G$10</f>
        <v>27.950397479462293</v>
      </c>
      <c r="AQ245" s="5">
        <f>SPC!$G$47</f>
        <v>28.1</v>
      </c>
      <c r="AR245" s="6">
        <f>SPC!$E$47</f>
        <v>27.9</v>
      </c>
      <c r="AS245" s="6" t="e">
        <f t="shared" si="36"/>
        <v>#N/A</v>
      </c>
      <c r="AT245" s="8" t="e">
        <f t="shared" si="37"/>
        <v>#N/A</v>
      </c>
      <c r="AU245" s="8" t="e">
        <f t="shared" si="38"/>
        <v>#N/A</v>
      </c>
      <c r="AV245" s="6" t="e">
        <f t="shared" si="46"/>
        <v>#N/A</v>
      </c>
      <c r="AW245" s="8" t="e">
        <f t="shared" si="39"/>
        <v>#N/A</v>
      </c>
      <c r="AX245" s="8" t="e">
        <f t="shared" si="40"/>
        <v>#N/A</v>
      </c>
      <c r="AY245" s="6" t="e">
        <f t="shared" si="48"/>
        <v>#N/A</v>
      </c>
      <c r="AZ245" s="6" t="e">
        <f t="shared" si="41"/>
        <v>#N/A</v>
      </c>
      <c r="BA245" s="6" t="e">
        <f t="shared" si="47"/>
        <v>#N/A</v>
      </c>
      <c r="BB245" s="6">
        <f t="shared" si="42"/>
        <v>6.6828640776698714E-2</v>
      </c>
      <c r="BC245" s="6">
        <f t="shared" si="43"/>
        <v>4.4552427184465809E-2</v>
      </c>
      <c r="BD245" s="6">
        <f t="shared" si="44"/>
        <v>2.2276213592232905E-2</v>
      </c>
      <c r="BE245" s="6" t="e">
        <f t="shared" si="49"/>
        <v>#N/A</v>
      </c>
    </row>
    <row r="246" spans="30:57" x14ac:dyDescent="0.25">
      <c r="AD246" s="7">
        <v>187</v>
      </c>
      <c r="AE246" s="7">
        <f>S63</f>
        <v>0</v>
      </c>
      <c r="AF246" s="4" t="str">
        <f t="shared" si="34"/>
        <v/>
      </c>
      <c r="AG246" s="4" t="e">
        <f t="shared" si="35"/>
        <v>#N/A</v>
      </c>
      <c r="AH246" s="4" t="str">
        <f t="shared" si="45"/>
        <v/>
      </c>
      <c r="AI246" s="4">
        <f>$Q$8</f>
        <v>28.022880327358731</v>
      </c>
      <c r="AJ246" s="4">
        <f>$Q$9</f>
        <v>28.041001039332841</v>
      </c>
      <c r="AK246" s="4">
        <f>$R$8</f>
        <v>27.986638903410512</v>
      </c>
      <c r="AL246" s="4">
        <f>$R$9</f>
        <v>27.968518191436402</v>
      </c>
      <c r="AM246" s="4">
        <f>$G$8</f>
        <v>28.004759615384621</v>
      </c>
      <c r="AN246" s="4">
        <f>$E$46</f>
        <v>28</v>
      </c>
      <c r="AO246" s="4">
        <f>SPC!$G$9</f>
        <v>28.05912175130695</v>
      </c>
      <c r="AP246" s="4">
        <f>SPC!$G$10</f>
        <v>27.950397479462293</v>
      </c>
      <c r="AQ246" s="5">
        <f>SPC!$G$47</f>
        <v>28.1</v>
      </c>
      <c r="AR246" s="6">
        <f>SPC!$E$47</f>
        <v>27.9</v>
      </c>
      <c r="AS246" s="6" t="e">
        <f t="shared" si="36"/>
        <v>#N/A</v>
      </c>
      <c r="AT246" s="8" t="e">
        <f t="shared" si="37"/>
        <v>#N/A</v>
      </c>
      <c r="AU246" s="8" t="e">
        <f t="shared" si="38"/>
        <v>#N/A</v>
      </c>
      <c r="AV246" s="6" t="e">
        <f t="shared" si="46"/>
        <v>#N/A</v>
      </c>
      <c r="AW246" s="8" t="e">
        <f t="shared" si="39"/>
        <v>#N/A</v>
      </c>
      <c r="AX246" s="8" t="e">
        <f t="shared" si="40"/>
        <v>#N/A</v>
      </c>
      <c r="AY246" s="6" t="e">
        <f t="shared" si="48"/>
        <v>#N/A</v>
      </c>
      <c r="AZ246" s="6" t="e">
        <f t="shared" si="41"/>
        <v>#N/A</v>
      </c>
      <c r="BA246" s="6" t="e">
        <f t="shared" si="47"/>
        <v>#N/A</v>
      </c>
      <c r="BB246" s="6">
        <f t="shared" si="42"/>
        <v>6.6828640776698714E-2</v>
      </c>
      <c r="BC246" s="6">
        <f t="shared" si="43"/>
        <v>4.4552427184465809E-2</v>
      </c>
      <c r="BD246" s="6">
        <f t="shared" si="44"/>
        <v>2.2276213592232905E-2</v>
      </c>
      <c r="BE246" s="6" t="e">
        <f t="shared" si="49"/>
        <v>#N/A</v>
      </c>
    </row>
    <row r="247" spans="30:57" x14ac:dyDescent="0.25">
      <c r="AD247" s="7">
        <v>188</v>
      </c>
      <c r="AE247" s="7">
        <f>S64</f>
        <v>0</v>
      </c>
      <c r="AF247" s="4" t="str">
        <f t="shared" si="34"/>
        <v/>
      </c>
      <c r="AG247" s="4" t="e">
        <f t="shared" si="35"/>
        <v>#N/A</v>
      </c>
      <c r="AH247" s="4" t="str">
        <f t="shared" si="45"/>
        <v/>
      </c>
      <c r="AI247" s="4">
        <f>$Q$8</f>
        <v>28.022880327358731</v>
      </c>
      <c r="AJ247" s="4">
        <f>$Q$9</f>
        <v>28.041001039332841</v>
      </c>
      <c r="AK247" s="4">
        <f>$R$8</f>
        <v>27.986638903410512</v>
      </c>
      <c r="AL247" s="4">
        <f>$R$9</f>
        <v>27.968518191436402</v>
      </c>
      <c r="AM247" s="4">
        <f>$G$8</f>
        <v>28.004759615384621</v>
      </c>
      <c r="AN247" s="4">
        <f>$E$46</f>
        <v>28</v>
      </c>
      <c r="AO247" s="4">
        <f>SPC!$G$9</f>
        <v>28.05912175130695</v>
      </c>
      <c r="AP247" s="4">
        <f>SPC!$G$10</f>
        <v>27.950397479462293</v>
      </c>
      <c r="AQ247" s="5">
        <f>SPC!$G$47</f>
        <v>28.1</v>
      </c>
      <c r="AR247" s="6">
        <f>SPC!$E$47</f>
        <v>27.9</v>
      </c>
      <c r="AS247" s="6" t="e">
        <f t="shared" si="36"/>
        <v>#N/A</v>
      </c>
      <c r="AT247" s="8" t="e">
        <f t="shared" si="37"/>
        <v>#N/A</v>
      </c>
      <c r="AU247" s="8" t="e">
        <f t="shared" si="38"/>
        <v>#N/A</v>
      </c>
      <c r="AV247" s="6" t="e">
        <f t="shared" si="46"/>
        <v>#N/A</v>
      </c>
      <c r="AW247" s="8" t="e">
        <f t="shared" si="39"/>
        <v>#N/A</v>
      </c>
      <c r="AX247" s="8" t="e">
        <f t="shared" si="40"/>
        <v>#N/A</v>
      </c>
      <c r="AY247" s="6" t="e">
        <f t="shared" si="48"/>
        <v>#N/A</v>
      </c>
      <c r="AZ247" s="6" t="e">
        <f t="shared" si="41"/>
        <v>#N/A</v>
      </c>
      <c r="BA247" s="6" t="e">
        <f t="shared" si="47"/>
        <v>#N/A</v>
      </c>
      <c r="BB247" s="6">
        <f t="shared" si="42"/>
        <v>6.6828640776698714E-2</v>
      </c>
      <c r="BC247" s="6">
        <f t="shared" si="43"/>
        <v>4.4552427184465809E-2</v>
      </c>
      <c r="BD247" s="6">
        <f t="shared" si="44"/>
        <v>2.2276213592232905E-2</v>
      </c>
      <c r="BE247" s="6" t="e">
        <f t="shared" si="49"/>
        <v>#N/A</v>
      </c>
    </row>
    <row r="248" spans="30:57" x14ac:dyDescent="0.25">
      <c r="AD248" s="7">
        <v>189</v>
      </c>
      <c r="AE248" s="7">
        <f>S65</f>
        <v>0</v>
      </c>
      <c r="AF248" s="4" t="str">
        <f t="shared" si="34"/>
        <v/>
      </c>
      <c r="AG248" s="4" t="e">
        <f t="shared" si="35"/>
        <v>#N/A</v>
      </c>
      <c r="AH248" s="4" t="str">
        <f t="shared" si="45"/>
        <v/>
      </c>
      <c r="AI248" s="4">
        <f>$Q$8</f>
        <v>28.022880327358731</v>
      </c>
      <c r="AJ248" s="4">
        <f>$Q$9</f>
        <v>28.041001039332841</v>
      </c>
      <c r="AK248" s="4">
        <f>$R$8</f>
        <v>27.986638903410512</v>
      </c>
      <c r="AL248" s="4">
        <f>$R$9</f>
        <v>27.968518191436402</v>
      </c>
      <c r="AM248" s="4">
        <f>$G$8</f>
        <v>28.004759615384621</v>
      </c>
      <c r="AN248" s="4">
        <f>$E$46</f>
        <v>28</v>
      </c>
      <c r="AO248" s="4">
        <f>SPC!$G$9</f>
        <v>28.05912175130695</v>
      </c>
      <c r="AP248" s="4">
        <f>SPC!$G$10</f>
        <v>27.950397479462293</v>
      </c>
      <c r="AQ248" s="5">
        <f>SPC!$G$47</f>
        <v>28.1</v>
      </c>
      <c r="AR248" s="6">
        <f>SPC!$E$47</f>
        <v>27.9</v>
      </c>
      <c r="AS248" s="6" t="e">
        <f t="shared" si="36"/>
        <v>#N/A</v>
      </c>
      <c r="AT248" s="8" t="e">
        <f t="shared" si="37"/>
        <v>#N/A</v>
      </c>
      <c r="AU248" s="8" t="e">
        <f t="shared" si="38"/>
        <v>#N/A</v>
      </c>
      <c r="AV248" s="6" t="e">
        <f t="shared" si="46"/>
        <v>#N/A</v>
      </c>
      <c r="AW248" s="8" t="e">
        <f t="shared" si="39"/>
        <v>#N/A</v>
      </c>
      <c r="AX248" s="8" t="e">
        <f t="shared" si="40"/>
        <v>#N/A</v>
      </c>
      <c r="AY248" s="6" t="e">
        <f t="shared" si="48"/>
        <v>#N/A</v>
      </c>
      <c r="AZ248" s="6" t="e">
        <f t="shared" si="41"/>
        <v>#N/A</v>
      </c>
      <c r="BA248" s="6" t="e">
        <f t="shared" si="47"/>
        <v>#N/A</v>
      </c>
      <c r="BB248" s="6">
        <f t="shared" si="42"/>
        <v>6.6828640776698714E-2</v>
      </c>
      <c r="BC248" s="6">
        <f t="shared" si="43"/>
        <v>4.4552427184465809E-2</v>
      </c>
      <c r="BD248" s="6">
        <f t="shared" si="44"/>
        <v>2.2276213592232905E-2</v>
      </c>
      <c r="BE248" s="6" t="e">
        <f t="shared" si="49"/>
        <v>#N/A</v>
      </c>
    </row>
    <row r="249" spans="30:57" x14ac:dyDescent="0.25">
      <c r="AD249" s="7">
        <v>190</v>
      </c>
      <c r="AE249" s="7">
        <f>S66</f>
        <v>0</v>
      </c>
      <c r="AF249" s="4" t="str">
        <f t="shared" si="34"/>
        <v/>
      </c>
      <c r="AG249" s="4" t="e">
        <f t="shared" si="35"/>
        <v>#N/A</v>
      </c>
      <c r="AH249" s="4" t="str">
        <f t="shared" si="45"/>
        <v/>
      </c>
      <c r="AI249" s="4">
        <f>$Q$8</f>
        <v>28.022880327358731</v>
      </c>
      <c r="AJ249" s="4">
        <f>$Q$9</f>
        <v>28.041001039332841</v>
      </c>
      <c r="AK249" s="4">
        <f>$R$8</f>
        <v>27.986638903410512</v>
      </c>
      <c r="AL249" s="4">
        <f>$R$9</f>
        <v>27.968518191436402</v>
      </c>
      <c r="AM249" s="4">
        <f>$G$8</f>
        <v>28.004759615384621</v>
      </c>
      <c r="AN249" s="4">
        <f>$E$46</f>
        <v>28</v>
      </c>
      <c r="AO249" s="4">
        <f>SPC!$G$9</f>
        <v>28.05912175130695</v>
      </c>
      <c r="AP249" s="4">
        <f>SPC!$G$10</f>
        <v>27.950397479462293</v>
      </c>
      <c r="AQ249" s="5">
        <f>SPC!$G$47</f>
        <v>28.1</v>
      </c>
      <c r="AR249" s="6">
        <f>SPC!$E$47</f>
        <v>27.9</v>
      </c>
      <c r="AS249" s="6" t="e">
        <f t="shared" si="36"/>
        <v>#N/A</v>
      </c>
      <c r="AT249" s="8" t="e">
        <f t="shared" si="37"/>
        <v>#N/A</v>
      </c>
      <c r="AU249" s="8" t="e">
        <f t="shared" si="38"/>
        <v>#N/A</v>
      </c>
      <c r="AV249" s="6" t="e">
        <f t="shared" si="46"/>
        <v>#N/A</v>
      </c>
      <c r="AW249" s="8" t="e">
        <f t="shared" si="39"/>
        <v>#N/A</v>
      </c>
      <c r="AX249" s="8" t="e">
        <f t="shared" si="40"/>
        <v>#N/A</v>
      </c>
      <c r="AY249" s="6" t="e">
        <f t="shared" si="48"/>
        <v>#N/A</v>
      </c>
      <c r="AZ249" s="6" t="e">
        <f t="shared" si="41"/>
        <v>#N/A</v>
      </c>
      <c r="BA249" s="6" t="e">
        <f t="shared" si="47"/>
        <v>#N/A</v>
      </c>
      <c r="BB249" s="6">
        <f t="shared" si="42"/>
        <v>6.6828640776698714E-2</v>
      </c>
      <c r="BC249" s="6">
        <f t="shared" si="43"/>
        <v>4.4552427184465809E-2</v>
      </c>
      <c r="BD249" s="6">
        <f t="shared" si="44"/>
        <v>2.2276213592232905E-2</v>
      </c>
      <c r="BE249" s="6" t="e">
        <f t="shared" si="49"/>
        <v>#N/A</v>
      </c>
    </row>
    <row r="250" spans="30:57" x14ac:dyDescent="0.25">
      <c r="AD250" s="7">
        <v>191</v>
      </c>
      <c r="AE250" s="7">
        <f>S67</f>
        <v>0</v>
      </c>
      <c r="AF250" s="4" t="str">
        <f t="shared" si="34"/>
        <v/>
      </c>
      <c r="AG250" s="4" t="e">
        <f t="shared" si="35"/>
        <v>#N/A</v>
      </c>
      <c r="AH250" s="4" t="str">
        <f t="shared" si="45"/>
        <v/>
      </c>
      <c r="AI250" s="4">
        <f>$Q$8</f>
        <v>28.022880327358731</v>
      </c>
      <c r="AJ250" s="4">
        <f>$Q$9</f>
        <v>28.041001039332841</v>
      </c>
      <c r="AK250" s="4">
        <f>$R$8</f>
        <v>27.986638903410512</v>
      </c>
      <c r="AL250" s="4">
        <f>$R$9</f>
        <v>27.968518191436402</v>
      </c>
      <c r="AM250" s="4">
        <f>$G$8</f>
        <v>28.004759615384621</v>
      </c>
      <c r="AN250" s="4">
        <f>$E$46</f>
        <v>28</v>
      </c>
      <c r="AO250" s="4">
        <f>SPC!$G$9</f>
        <v>28.05912175130695</v>
      </c>
      <c r="AP250" s="4">
        <f>SPC!$G$10</f>
        <v>27.950397479462293</v>
      </c>
      <c r="AQ250" s="5">
        <f>SPC!$G$47</f>
        <v>28.1</v>
      </c>
      <c r="AR250" s="6">
        <f>SPC!$E$47</f>
        <v>27.9</v>
      </c>
      <c r="AS250" s="6" t="e">
        <f t="shared" si="36"/>
        <v>#N/A</v>
      </c>
      <c r="AT250" s="8" t="e">
        <f t="shared" si="37"/>
        <v>#N/A</v>
      </c>
      <c r="AU250" s="8" t="e">
        <f t="shared" si="38"/>
        <v>#N/A</v>
      </c>
      <c r="AV250" s="6" t="e">
        <f t="shared" si="46"/>
        <v>#N/A</v>
      </c>
      <c r="AW250" s="8" t="e">
        <f t="shared" si="39"/>
        <v>#N/A</v>
      </c>
      <c r="AX250" s="8" t="e">
        <f t="shared" si="40"/>
        <v>#N/A</v>
      </c>
      <c r="AY250" s="6" t="e">
        <f t="shared" si="48"/>
        <v>#N/A</v>
      </c>
      <c r="AZ250" s="6" t="e">
        <f t="shared" si="41"/>
        <v>#N/A</v>
      </c>
      <c r="BA250" s="6" t="e">
        <f t="shared" si="47"/>
        <v>#N/A</v>
      </c>
      <c r="BB250" s="6">
        <f t="shared" si="42"/>
        <v>6.6828640776698714E-2</v>
      </c>
      <c r="BC250" s="6">
        <f t="shared" si="43"/>
        <v>4.4552427184465809E-2</v>
      </c>
      <c r="BD250" s="6">
        <f t="shared" si="44"/>
        <v>2.2276213592232905E-2</v>
      </c>
      <c r="BE250" s="6" t="e">
        <f t="shared" si="49"/>
        <v>#N/A</v>
      </c>
    </row>
    <row r="251" spans="30:57" x14ac:dyDescent="0.25">
      <c r="AD251" s="7">
        <v>192</v>
      </c>
      <c r="AE251" s="7">
        <f>S68</f>
        <v>0</v>
      </c>
      <c r="AF251" s="4" t="str">
        <f t="shared" si="34"/>
        <v/>
      </c>
      <c r="AG251" s="4" t="e">
        <f t="shared" si="35"/>
        <v>#N/A</v>
      </c>
      <c r="AH251" s="4" t="str">
        <f t="shared" si="45"/>
        <v/>
      </c>
      <c r="AI251" s="4">
        <f>$Q$8</f>
        <v>28.022880327358731</v>
      </c>
      <c r="AJ251" s="4">
        <f>$Q$9</f>
        <v>28.041001039332841</v>
      </c>
      <c r="AK251" s="4">
        <f>$R$8</f>
        <v>27.986638903410512</v>
      </c>
      <c r="AL251" s="4">
        <f>$R$9</f>
        <v>27.968518191436402</v>
      </c>
      <c r="AM251" s="4">
        <f>$G$8</f>
        <v>28.004759615384621</v>
      </c>
      <c r="AN251" s="4">
        <f>$E$46</f>
        <v>28</v>
      </c>
      <c r="AO251" s="4">
        <f>SPC!$G$9</f>
        <v>28.05912175130695</v>
      </c>
      <c r="AP251" s="4">
        <f>SPC!$G$10</f>
        <v>27.950397479462293</v>
      </c>
      <c r="AQ251" s="5">
        <f>SPC!$G$47</f>
        <v>28.1</v>
      </c>
      <c r="AR251" s="6">
        <f>SPC!$E$47</f>
        <v>27.9</v>
      </c>
      <c r="AS251" s="6" t="e">
        <f t="shared" si="36"/>
        <v>#N/A</v>
      </c>
      <c r="AT251" s="8" t="e">
        <f t="shared" si="37"/>
        <v>#N/A</v>
      </c>
      <c r="AU251" s="8" t="e">
        <f t="shared" si="38"/>
        <v>#N/A</v>
      </c>
      <c r="AV251" s="6" t="e">
        <f t="shared" si="46"/>
        <v>#N/A</v>
      </c>
      <c r="AW251" s="8" t="e">
        <f t="shared" si="39"/>
        <v>#N/A</v>
      </c>
      <c r="AX251" s="8" t="e">
        <f t="shared" si="40"/>
        <v>#N/A</v>
      </c>
      <c r="AY251" s="6" t="e">
        <f t="shared" si="48"/>
        <v>#N/A</v>
      </c>
      <c r="AZ251" s="6" t="e">
        <f t="shared" si="41"/>
        <v>#N/A</v>
      </c>
      <c r="BA251" s="6" t="e">
        <f t="shared" si="47"/>
        <v>#N/A</v>
      </c>
      <c r="BB251" s="6">
        <f t="shared" si="42"/>
        <v>6.6828640776698714E-2</v>
      </c>
      <c r="BC251" s="6">
        <f t="shared" si="43"/>
        <v>4.4552427184465809E-2</v>
      </c>
      <c r="BD251" s="6">
        <f t="shared" si="44"/>
        <v>2.2276213592232905E-2</v>
      </c>
      <c r="BE251" s="6" t="e">
        <f t="shared" si="49"/>
        <v>#N/A</v>
      </c>
    </row>
    <row r="252" spans="30:57" x14ac:dyDescent="0.25">
      <c r="AD252" s="7">
        <v>193</v>
      </c>
      <c r="AE252" s="7">
        <f>S69</f>
        <v>0</v>
      </c>
      <c r="AF252" s="4" t="str">
        <f t="shared" si="34"/>
        <v/>
      </c>
      <c r="AG252" s="4" t="e">
        <f t="shared" si="35"/>
        <v>#N/A</v>
      </c>
      <c r="AH252" s="4" t="str">
        <f t="shared" si="45"/>
        <v/>
      </c>
      <c r="AI252" s="4">
        <f>$Q$8</f>
        <v>28.022880327358731</v>
      </c>
      <c r="AJ252" s="4">
        <f>$Q$9</f>
        <v>28.041001039332841</v>
      </c>
      <c r="AK252" s="4">
        <f>$R$8</f>
        <v>27.986638903410512</v>
      </c>
      <c r="AL252" s="4">
        <f>$R$9</f>
        <v>27.968518191436402</v>
      </c>
      <c r="AM252" s="4">
        <f>$G$8</f>
        <v>28.004759615384621</v>
      </c>
      <c r="AN252" s="4">
        <f>$E$46</f>
        <v>28</v>
      </c>
      <c r="AO252" s="4">
        <f>SPC!$G$9</f>
        <v>28.05912175130695</v>
      </c>
      <c r="AP252" s="4">
        <f>SPC!$G$10</f>
        <v>27.950397479462293</v>
      </c>
      <c r="AQ252" s="5">
        <f>SPC!$G$47</f>
        <v>28.1</v>
      </c>
      <c r="AR252" s="6">
        <f>SPC!$E$47</f>
        <v>27.9</v>
      </c>
      <c r="AS252" s="6" t="e">
        <f t="shared" si="36"/>
        <v>#N/A</v>
      </c>
      <c r="AT252" s="8" t="e">
        <f t="shared" si="37"/>
        <v>#N/A</v>
      </c>
      <c r="AU252" s="8" t="e">
        <f t="shared" si="38"/>
        <v>#N/A</v>
      </c>
      <c r="AV252" s="6" t="e">
        <f t="shared" si="46"/>
        <v>#N/A</v>
      </c>
      <c r="AW252" s="8" t="e">
        <f t="shared" si="39"/>
        <v>#N/A</v>
      </c>
      <c r="AX252" s="8" t="e">
        <f t="shared" si="40"/>
        <v>#N/A</v>
      </c>
      <c r="AY252" s="6" t="e">
        <f t="shared" si="48"/>
        <v>#N/A</v>
      </c>
      <c r="AZ252" s="6" t="e">
        <f t="shared" si="41"/>
        <v>#N/A</v>
      </c>
      <c r="BA252" s="6" t="e">
        <f t="shared" si="47"/>
        <v>#N/A</v>
      </c>
      <c r="BB252" s="6">
        <f t="shared" si="42"/>
        <v>6.6828640776698714E-2</v>
      </c>
      <c r="BC252" s="6">
        <f t="shared" si="43"/>
        <v>4.4552427184465809E-2</v>
      </c>
      <c r="BD252" s="6">
        <f t="shared" si="44"/>
        <v>2.2276213592232905E-2</v>
      </c>
      <c r="BE252" s="6" t="e">
        <f t="shared" si="49"/>
        <v>#N/A</v>
      </c>
    </row>
    <row r="253" spans="30:57" x14ac:dyDescent="0.25">
      <c r="AD253" s="7">
        <v>194</v>
      </c>
      <c r="AE253" s="7">
        <f>S70</f>
        <v>0</v>
      </c>
      <c r="AF253" s="4" t="str">
        <f t="shared" ref="AF253:AF259" si="50">IF(AE253&lt;&gt;0,AE253,"")</f>
        <v/>
      </c>
      <c r="AG253" s="4" t="e">
        <f t="shared" ref="AG253:AG259" si="51">IF(AE253&lt;&gt;0,AE253,NA())</f>
        <v>#N/A</v>
      </c>
      <c r="AH253" s="4" t="str">
        <f t="shared" si="45"/>
        <v/>
      </c>
      <c r="AI253" s="4">
        <f>$Q$8</f>
        <v>28.022880327358731</v>
      </c>
      <c r="AJ253" s="4">
        <f>$Q$9</f>
        <v>28.041001039332841</v>
      </c>
      <c r="AK253" s="4">
        <f>$R$8</f>
        <v>27.986638903410512</v>
      </c>
      <c r="AL253" s="4">
        <f>$R$9</f>
        <v>27.968518191436402</v>
      </c>
      <c r="AM253" s="4">
        <f>$G$8</f>
        <v>28.004759615384621</v>
      </c>
      <c r="AN253" s="4">
        <f>$E$46</f>
        <v>28</v>
      </c>
      <c r="AO253" s="4">
        <f>SPC!$G$9</f>
        <v>28.05912175130695</v>
      </c>
      <c r="AP253" s="4">
        <f>SPC!$G$10</f>
        <v>27.950397479462293</v>
      </c>
      <c r="AQ253" s="5">
        <f>SPC!$G$47</f>
        <v>28.1</v>
      </c>
      <c r="AR253" s="6">
        <f>SPC!$E$47</f>
        <v>27.9</v>
      </c>
      <c r="AS253" s="6" t="e">
        <f t="shared" ref="AS253:AS259" si="52">IF(OR(AG253&gt;AO253,AG253&lt;AP253),AG253,NA())</f>
        <v>#N/A</v>
      </c>
      <c r="AT253" s="8" t="e">
        <f t="shared" ref="AT253:AT259" si="53">IF(OR(AG253&gt;AJ253,AG253&lt;AL253),1,0)</f>
        <v>#N/A</v>
      </c>
      <c r="AU253" s="8" t="e">
        <f t="shared" ref="AU253:AU259" si="54">IF(AG253&lt;AL253,1,0)</f>
        <v>#N/A</v>
      </c>
      <c r="AV253" s="6" t="e">
        <f t="shared" si="46"/>
        <v>#N/A</v>
      </c>
      <c r="AW253" s="8" t="e">
        <f t="shared" ref="AW253:AW259" si="55">IF(AG253&gt;AI253,1,0)</f>
        <v>#N/A</v>
      </c>
      <c r="AX253" s="8" t="e">
        <f t="shared" ref="AX253:AX259" si="56">IF(AG253&lt;AK253,1,0)</f>
        <v>#N/A</v>
      </c>
      <c r="AY253" s="6" t="e">
        <f t="shared" si="48"/>
        <v>#N/A</v>
      </c>
      <c r="AZ253" s="6" t="e">
        <f t="shared" ref="AZ253:AZ259" si="57">IF(AG253&gt;AM253,"Upper",IF(AG253&lt;AM253,"Lower",""))</f>
        <v>#N/A</v>
      </c>
      <c r="BA253" s="6" t="e">
        <f t="shared" si="47"/>
        <v>#N/A</v>
      </c>
      <c r="BB253" s="6">
        <f t="shared" ref="BB253:BB259" si="58">$S$10</f>
        <v>6.6828640776698714E-2</v>
      </c>
      <c r="BC253" s="6">
        <f t="shared" ref="BC253:BC259" si="59">$S$9</f>
        <v>4.4552427184465809E-2</v>
      </c>
      <c r="BD253" s="6">
        <f t="shared" ref="BD253:BD259" si="60">$S$8</f>
        <v>2.2276213592232905E-2</v>
      </c>
      <c r="BE253" s="6" t="e">
        <f t="shared" si="49"/>
        <v>#N/A</v>
      </c>
    </row>
    <row r="254" spans="30:57" x14ac:dyDescent="0.25">
      <c r="AD254" s="7">
        <v>195</v>
      </c>
      <c r="AE254" s="7">
        <f>S71</f>
        <v>0</v>
      </c>
      <c r="AF254" s="4" t="str">
        <f t="shared" si="50"/>
        <v/>
      </c>
      <c r="AG254" s="4" t="e">
        <f t="shared" si="51"/>
        <v>#N/A</v>
      </c>
      <c r="AH254" s="4" t="str">
        <f t="shared" ref="AH254:AH259" si="61">IF(AF254&lt;&gt;"",ABS(AG254-AG253),"")</f>
        <v/>
      </c>
      <c r="AI254" s="4">
        <f>$Q$8</f>
        <v>28.022880327358731</v>
      </c>
      <c r="AJ254" s="4">
        <f>$Q$9</f>
        <v>28.041001039332841</v>
      </c>
      <c r="AK254" s="4">
        <f>$R$8</f>
        <v>27.986638903410512</v>
      </c>
      <c r="AL254" s="4">
        <f>$R$9</f>
        <v>27.968518191436402</v>
      </c>
      <c r="AM254" s="4">
        <f>$G$8</f>
        <v>28.004759615384621</v>
      </c>
      <c r="AN254" s="4">
        <f>$E$46</f>
        <v>28</v>
      </c>
      <c r="AO254" s="4">
        <f>SPC!$G$9</f>
        <v>28.05912175130695</v>
      </c>
      <c r="AP254" s="4">
        <f>SPC!$G$10</f>
        <v>27.950397479462293</v>
      </c>
      <c r="AQ254" s="5">
        <f>SPC!$G$47</f>
        <v>28.1</v>
      </c>
      <c r="AR254" s="6">
        <f>SPC!$E$47</f>
        <v>27.9</v>
      </c>
      <c r="AS254" s="6" t="e">
        <f t="shared" si="52"/>
        <v>#N/A</v>
      </c>
      <c r="AT254" s="8" t="e">
        <f t="shared" si="53"/>
        <v>#N/A</v>
      </c>
      <c r="AU254" s="8" t="e">
        <f t="shared" si="54"/>
        <v>#N/A</v>
      </c>
      <c r="AV254" s="6" t="e">
        <f t="shared" si="46"/>
        <v>#N/A</v>
      </c>
      <c r="AW254" s="8" t="e">
        <f t="shared" si="55"/>
        <v>#N/A</v>
      </c>
      <c r="AX254" s="8" t="e">
        <f t="shared" si="56"/>
        <v>#N/A</v>
      </c>
      <c r="AY254" s="6" t="e">
        <f t="shared" si="48"/>
        <v>#N/A</v>
      </c>
      <c r="AZ254" s="6" t="e">
        <f t="shared" si="57"/>
        <v>#N/A</v>
      </c>
      <c r="BA254" s="6" t="e">
        <f t="shared" si="47"/>
        <v>#N/A</v>
      </c>
      <c r="BB254" s="6">
        <f t="shared" si="58"/>
        <v>6.6828640776698714E-2</v>
      </c>
      <c r="BC254" s="6">
        <f t="shared" si="59"/>
        <v>4.4552427184465809E-2</v>
      </c>
      <c r="BD254" s="6">
        <f t="shared" si="60"/>
        <v>2.2276213592232905E-2</v>
      </c>
      <c r="BE254" s="6" t="e">
        <f t="shared" si="49"/>
        <v>#N/A</v>
      </c>
    </row>
    <row r="255" spans="30:57" x14ac:dyDescent="0.25">
      <c r="AD255" s="7">
        <v>196</v>
      </c>
      <c r="AE255" s="7">
        <f>S72</f>
        <v>0</v>
      </c>
      <c r="AF255" s="4" t="str">
        <f t="shared" si="50"/>
        <v/>
      </c>
      <c r="AG255" s="4" t="e">
        <f t="shared" si="51"/>
        <v>#N/A</v>
      </c>
      <c r="AH255" s="4" t="str">
        <f t="shared" si="61"/>
        <v/>
      </c>
      <c r="AI255" s="4">
        <f>$Q$8</f>
        <v>28.022880327358731</v>
      </c>
      <c r="AJ255" s="4">
        <f>$Q$9</f>
        <v>28.041001039332841</v>
      </c>
      <c r="AK255" s="4">
        <f>$R$8</f>
        <v>27.986638903410512</v>
      </c>
      <c r="AL255" s="4">
        <f>$R$9</f>
        <v>27.968518191436402</v>
      </c>
      <c r="AM255" s="4">
        <f>$G$8</f>
        <v>28.004759615384621</v>
      </c>
      <c r="AN255" s="4">
        <f>$E$46</f>
        <v>28</v>
      </c>
      <c r="AO255" s="4">
        <f>SPC!$G$9</f>
        <v>28.05912175130695</v>
      </c>
      <c r="AP255" s="4">
        <f>SPC!$G$10</f>
        <v>27.950397479462293</v>
      </c>
      <c r="AQ255" s="5">
        <f>SPC!$G$47</f>
        <v>28.1</v>
      </c>
      <c r="AR255" s="6">
        <f>SPC!$E$47</f>
        <v>27.9</v>
      </c>
      <c r="AS255" s="6" t="e">
        <f t="shared" si="52"/>
        <v>#N/A</v>
      </c>
      <c r="AT255" s="8" t="e">
        <f t="shared" si="53"/>
        <v>#N/A</v>
      </c>
      <c r="AU255" s="8" t="e">
        <f t="shared" si="54"/>
        <v>#N/A</v>
      </c>
      <c r="AV255" s="6" t="e">
        <f t="shared" ref="AV255:AV259" si="62">IF(OR(AND(SUM(AT253:AT255)&gt;=2,AT255=1),AND(SUM(AU253:AU255)&gt;=2,AU255=1)),AG255,NA())</f>
        <v>#N/A</v>
      </c>
      <c r="AW255" s="8" t="e">
        <f t="shared" si="55"/>
        <v>#N/A</v>
      </c>
      <c r="AX255" s="8" t="e">
        <f t="shared" si="56"/>
        <v>#N/A</v>
      </c>
      <c r="AY255" s="6" t="e">
        <f t="shared" si="48"/>
        <v>#N/A</v>
      </c>
      <c r="AZ255" s="6" t="e">
        <f t="shared" si="57"/>
        <v>#N/A</v>
      </c>
      <c r="BA255" s="6" t="e">
        <f t="shared" si="47"/>
        <v>#N/A</v>
      </c>
      <c r="BB255" s="6">
        <f t="shared" si="58"/>
        <v>6.6828640776698714E-2</v>
      </c>
      <c r="BC255" s="6">
        <f t="shared" si="59"/>
        <v>4.4552427184465809E-2</v>
      </c>
      <c r="BD255" s="6">
        <f t="shared" si="60"/>
        <v>2.2276213592232905E-2</v>
      </c>
      <c r="BE255" s="6" t="e">
        <f t="shared" si="49"/>
        <v>#N/A</v>
      </c>
    </row>
    <row r="256" spans="30:57" x14ac:dyDescent="0.25">
      <c r="AD256" s="7">
        <v>197</v>
      </c>
      <c r="AE256" s="7">
        <f>S73</f>
        <v>0</v>
      </c>
      <c r="AF256" s="4" t="str">
        <f t="shared" si="50"/>
        <v/>
      </c>
      <c r="AG256" s="4" t="e">
        <f t="shared" si="51"/>
        <v>#N/A</v>
      </c>
      <c r="AH256" s="4" t="str">
        <f t="shared" si="61"/>
        <v/>
      </c>
      <c r="AI256" s="4">
        <f>$Q$8</f>
        <v>28.022880327358731</v>
      </c>
      <c r="AJ256" s="4">
        <f>$Q$9</f>
        <v>28.041001039332841</v>
      </c>
      <c r="AK256" s="4">
        <f>$R$8</f>
        <v>27.986638903410512</v>
      </c>
      <c r="AL256" s="4">
        <f>$R$9</f>
        <v>27.968518191436402</v>
      </c>
      <c r="AM256" s="4">
        <f>$G$8</f>
        <v>28.004759615384621</v>
      </c>
      <c r="AN256" s="4">
        <f>$E$46</f>
        <v>28</v>
      </c>
      <c r="AO256" s="4">
        <f>SPC!$G$9</f>
        <v>28.05912175130695</v>
      </c>
      <c r="AP256" s="4">
        <f>SPC!$G$10</f>
        <v>27.950397479462293</v>
      </c>
      <c r="AQ256" s="5">
        <f>SPC!$G$47</f>
        <v>28.1</v>
      </c>
      <c r="AR256" s="6">
        <f>SPC!$E$47</f>
        <v>27.9</v>
      </c>
      <c r="AS256" s="6" t="e">
        <f t="shared" si="52"/>
        <v>#N/A</v>
      </c>
      <c r="AT256" s="8" t="e">
        <f t="shared" si="53"/>
        <v>#N/A</v>
      </c>
      <c r="AU256" s="8" t="e">
        <f t="shared" si="54"/>
        <v>#N/A</v>
      </c>
      <c r="AV256" s="6" t="e">
        <f t="shared" si="62"/>
        <v>#N/A</v>
      </c>
      <c r="AW256" s="8" t="e">
        <f t="shared" si="55"/>
        <v>#N/A</v>
      </c>
      <c r="AX256" s="8" t="e">
        <f t="shared" si="56"/>
        <v>#N/A</v>
      </c>
      <c r="AY256" s="6" t="e">
        <f t="shared" si="48"/>
        <v>#N/A</v>
      </c>
      <c r="AZ256" s="6" t="e">
        <f t="shared" si="57"/>
        <v>#N/A</v>
      </c>
      <c r="BA256" s="6" t="e">
        <f t="shared" si="47"/>
        <v>#N/A</v>
      </c>
      <c r="BB256" s="6">
        <f t="shared" si="58"/>
        <v>6.6828640776698714E-2</v>
      </c>
      <c r="BC256" s="6">
        <f t="shared" si="59"/>
        <v>4.4552427184465809E-2</v>
      </c>
      <c r="BD256" s="6">
        <f t="shared" si="60"/>
        <v>2.2276213592232905E-2</v>
      </c>
      <c r="BE256" s="6" t="e">
        <f t="shared" si="49"/>
        <v>#N/A</v>
      </c>
    </row>
    <row r="257" spans="30:57" x14ac:dyDescent="0.25">
      <c r="AD257" s="7">
        <v>198</v>
      </c>
      <c r="AE257" s="7">
        <f>S74</f>
        <v>0</v>
      </c>
      <c r="AF257" s="4" t="str">
        <f t="shared" si="50"/>
        <v/>
      </c>
      <c r="AG257" s="4" t="e">
        <f t="shared" si="51"/>
        <v>#N/A</v>
      </c>
      <c r="AH257" s="4" t="str">
        <f t="shared" si="61"/>
        <v/>
      </c>
      <c r="AI257" s="4">
        <f>$Q$8</f>
        <v>28.022880327358731</v>
      </c>
      <c r="AJ257" s="4">
        <f>$Q$9</f>
        <v>28.041001039332841</v>
      </c>
      <c r="AK257" s="4">
        <f>$R$8</f>
        <v>27.986638903410512</v>
      </c>
      <c r="AL257" s="4">
        <f>$R$9</f>
        <v>27.968518191436402</v>
      </c>
      <c r="AM257" s="4">
        <f>$G$8</f>
        <v>28.004759615384621</v>
      </c>
      <c r="AN257" s="4">
        <f>$E$46</f>
        <v>28</v>
      </c>
      <c r="AO257" s="4">
        <f>SPC!$G$9</f>
        <v>28.05912175130695</v>
      </c>
      <c r="AP257" s="4">
        <f>SPC!$G$10</f>
        <v>27.950397479462293</v>
      </c>
      <c r="AQ257" s="5">
        <f>SPC!$G$47</f>
        <v>28.1</v>
      </c>
      <c r="AR257" s="6">
        <f>SPC!$E$47</f>
        <v>27.9</v>
      </c>
      <c r="AS257" s="6" t="e">
        <f t="shared" si="52"/>
        <v>#N/A</v>
      </c>
      <c r="AT257" s="8" t="e">
        <f t="shared" si="53"/>
        <v>#N/A</v>
      </c>
      <c r="AU257" s="8" t="e">
        <f t="shared" si="54"/>
        <v>#N/A</v>
      </c>
      <c r="AV257" s="6" t="e">
        <f t="shared" si="62"/>
        <v>#N/A</v>
      </c>
      <c r="AW257" s="8" t="e">
        <f t="shared" si="55"/>
        <v>#N/A</v>
      </c>
      <c r="AX257" s="8" t="e">
        <f t="shared" si="56"/>
        <v>#N/A</v>
      </c>
      <c r="AY257" s="6" t="e">
        <f t="shared" si="48"/>
        <v>#N/A</v>
      </c>
      <c r="AZ257" s="6" t="e">
        <f t="shared" si="57"/>
        <v>#N/A</v>
      </c>
      <c r="BA257" s="6" t="e">
        <f t="shared" si="47"/>
        <v>#N/A</v>
      </c>
      <c r="BB257" s="6">
        <f t="shared" si="58"/>
        <v>6.6828640776698714E-2</v>
      </c>
      <c r="BC257" s="6">
        <f t="shared" si="59"/>
        <v>4.4552427184465809E-2</v>
      </c>
      <c r="BD257" s="6">
        <f t="shared" si="60"/>
        <v>2.2276213592232905E-2</v>
      </c>
      <c r="BE257" s="6" t="e">
        <f t="shared" si="49"/>
        <v>#N/A</v>
      </c>
    </row>
    <row r="258" spans="30:57" x14ac:dyDescent="0.25">
      <c r="AD258" s="7">
        <v>199</v>
      </c>
      <c r="AE258" s="7">
        <f>S75</f>
        <v>0</v>
      </c>
      <c r="AF258" s="4" t="str">
        <f t="shared" si="50"/>
        <v/>
      </c>
      <c r="AG258" s="4" t="e">
        <f t="shared" si="51"/>
        <v>#N/A</v>
      </c>
      <c r="AH258" s="4" t="str">
        <f t="shared" si="61"/>
        <v/>
      </c>
      <c r="AI258" s="4">
        <f>$Q$8</f>
        <v>28.022880327358731</v>
      </c>
      <c r="AJ258" s="4">
        <f>$Q$9</f>
        <v>28.041001039332841</v>
      </c>
      <c r="AK258" s="4">
        <f>$R$8</f>
        <v>27.986638903410512</v>
      </c>
      <c r="AL258" s="4">
        <f>$R$9</f>
        <v>27.968518191436402</v>
      </c>
      <c r="AM258" s="4">
        <f>$G$8</f>
        <v>28.004759615384621</v>
      </c>
      <c r="AN258" s="4">
        <f>$E$46</f>
        <v>28</v>
      </c>
      <c r="AO258" s="4">
        <f>SPC!$G$9</f>
        <v>28.05912175130695</v>
      </c>
      <c r="AP258" s="4">
        <f>SPC!$G$10</f>
        <v>27.950397479462293</v>
      </c>
      <c r="AQ258" s="5">
        <f>SPC!$G$47</f>
        <v>28.1</v>
      </c>
      <c r="AR258" s="6">
        <f>SPC!$E$47</f>
        <v>27.9</v>
      </c>
      <c r="AS258" s="6" t="e">
        <f t="shared" si="52"/>
        <v>#N/A</v>
      </c>
      <c r="AT258" s="8" t="e">
        <f t="shared" si="53"/>
        <v>#N/A</v>
      </c>
      <c r="AU258" s="8" t="e">
        <f t="shared" si="54"/>
        <v>#N/A</v>
      </c>
      <c r="AV258" s="6" t="e">
        <f t="shared" si="62"/>
        <v>#N/A</v>
      </c>
      <c r="AW258" s="8" t="e">
        <f t="shared" si="55"/>
        <v>#N/A</v>
      </c>
      <c r="AX258" s="8" t="e">
        <f t="shared" si="56"/>
        <v>#N/A</v>
      </c>
      <c r="AY258" s="6" t="e">
        <f t="shared" si="48"/>
        <v>#N/A</v>
      </c>
      <c r="AZ258" s="6" t="e">
        <f t="shared" si="57"/>
        <v>#N/A</v>
      </c>
      <c r="BA258" s="6" t="e">
        <f t="shared" si="47"/>
        <v>#N/A</v>
      </c>
      <c r="BB258" s="6">
        <f t="shared" si="58"/>
        <v>6.6828640776698714E-2</v>
      </c>
      <c r="BC258" s="6">
        <f t="shared" si="59"/>
        <v>4.4552427184465809E-2</v>
      </c>
      <c r="BD258" s="6">
        <f t="shared" si="60"/>
        <v>2.2276213592232905E-2</v>
      </c>
      <c r="BE258" s="6" t="e">
        <f t="shared" si="49"/>
        <v>#N/A</v>
      </c>
    </row>
    <row r="259" spans="30:57" x14ac:dyDescent="0.25">
      <c r="AD259" s="7">
        <v>200</v>
      </c>
      <c r="AE259" s="7">
        <f>S76</f>
        <v>0</v>
      </c>
      <c r="AF259" s="4" t="str">
        <f t="shared" si="50"/>
        <v/>
      </c>
      <c r="AG259" s="4" t="e">
        <f t="shared" si="51"/>
        <v>#N/A</v>
      </c>
      <c r="AH259" s="4" t="str">
        <f t="shared" si="61"/>
        <v/>
      </c>
      <c r="AI259" s="4">
        <f>$Q$8</f>
        <v>28.022880327358731</v>
      </c>
      <c r="AJ259" s="4">
        <f>$Q$9</f>
        <v>28.041001039332841</v>
      </c>
      <c r="AK259" s="4">
        <f>$R$8</f>
        <v>27.986638903410512</v>
      </c>
      <c r="AL259" s="4">
        <f>$R$9</f>
        <v>27.968518191436402</v>
      </c>
      <c r="AM259" s="4">
        <f>$G$8</f>
        <v>28.004759615384621</v>
      </c>
      <c r="AN259" s="4">
        <f>$E$46</f>
        <v>28</v>
      </c>
      <c r="AO259" s="4">
        <f>SPC!$G$9</f>
        <v>28.05912175130695</v>
      </c>
      <c r="AP259" s="4">
        <f>SPC!$G$10</f>
        <v>27.950397479462293</v>
      </c>
      <c r="AQ259" s="5">
        <f>SPC!$G$47</f>
        <v>28.1</v>
      </c>
      <c r="AR259" s="6">
        <f>SPC!$E$47</f>
        <v>27.9</v>
      </c>
      <c r="AS259" s="6" t="e">
        <f t="shared" si="52"/>
        <v>#N/A</v>
      </c>
      <c r="AT259" s="8" t="e">
        <f t="shared" si="53"/>
        <v>#N/A</v>
      </c>
      <c r="AU259" s="8" t="e">
        <f t="shared" si="54"/>
        <v>#N/A</v>
      </c>
      <c r="AV259" s="6" t="e">
        <f t="shared" si="62"/>
        <v>#N/A</v>
      </c>
      <c r="AW259" s="8" t="e">
        <f t="shared" si="55"/>
        <v>#N/A</v>
      </c>
      <c r="AX259" s="8" t="e">
        <f t="shared" si="56"/>
        <v>#N/A</v>
      </c>
      <c r="AY259" s="6" t="e">
        <f t="shared" si="48"/>
        <v>#N/A</v>
      </c>
      <c r="AZ259" s="6" t="e">
        <f t="shared" si="57"/>
        <v>#N/A</v>
      </c>
      <c r="BA259" s="6" t="e">
        <f t="shared" si="47"/>
        <v>#N/A</v>
      </c>
      <c r="BB259" s="6">
        <f t="shared" si="58"/>
        <v>6.6828640776698714E-2</v>
      </c>
      <c r="BC259" s="6">
        <f t="shared" si="59"/>
        <v>4.4552427184465809E-2</v>
      </c>
      <c r="BD259" s="6">
        <f t="shared" si="60"/>
        <v>2.2276213592232905E-2</v>
      </c>
      <c r="BE259" s="6" t="e">
        <f t="shared" si="49"/>
        <v>#N/A</v>
      </c>
    </row>
  </sheetData>
  <sortState ref="D48:G55">
    <sortCondition sortBy="cellColor" ref="G48" dxfId="1"/>
  </sortState>
  <mergeCells count="14">
    <mergeCell ref="I9:L9"/>
    <mergeCell ref="S6:S7"/>
    <mergeCell ref="B2:W2"/>
    <mergeCell ref="BB58:BE58"/>
    <mergeCell ref="D6:G6"/>
    <mergeCell ref="Q6:R6"/>
    <mergeCell ref="U6:V6"/>
    <mergeCell ref="I6:M6"/>
    <mergeCell ref="I7:L7"/>
    <mergeCell ref="I8:L8"/>
    <mergeCell ref="D10:F10"/>
    <mergeCell ref="D7:F7"/>
    <mergeCell ref="D8:F8"/>
    <mergeCell ref="D9:F9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SPC</vt:lpstr>
    </vt:vector>
  </TitlesOfParts>
  <Company>Toyota Motors Europe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 Aboukhalid</dc:creator>
  <cp:lastModifiedBy>Anas Aboukhalid</cp:lastModifiedBy>
  <dcterms:created xsi:type="dcterms:W3CDTF">2016-12-30T14:41:05Z</dcterms:created>
  <dcterms:modified xsi:type="dcterms:W3CDTF">2017-01-03T09:18:56Z</dcterms:modified>
</cp:coreProperties>
</file>